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75" yWindow="135" windowWidth="12690" windowHeight="12705"/>
  </bookViews>
  <sheets>
    <sheet name="Приложение 10" sheetId="2" r:id="rId1"/>
  </sheets>
  <definedNames>
    <definedName name="_xlnm._FilterDatabase" localSheetId="0" hidden="1">'Приложение 10'!$A$6:$IL$40</definedName>
    <definedName name="_xlnm.Print_Titles" localSheetId="0">'Приложение 10'!$5:$6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2" l="1"/>
  <c r="D7" i="2"/>
  <c r="E9" i="2" l="1"/>
  <c r="D35" i="2" l="1"/>
  <c r="E36" i="2"/>
  <c r="E35" i="2" s="1"/>
  <c r="E31" i="2"/>
  <c r="F32" i="2"/>
  <c r="F33" i="2"/>
  <c r="E19" i="2"/>
  <c r="F20" i="2"/>
  <c r="E12" i="2"/>
  <c r="F14" i="2"/>
  <c r="F15" i="2"/>
  <c r="F16" i="2"/>
  <c r="F13" i="2"/>
  <c r="F17" i="2"/>
  <c r="E40" i="2" l="1"/>
  <c r="L42" i="2" l="1"/>
  <c r="I42" i="2"/>
  <c r="F42" i="2"/>
  <c r="L41" i="2"/>
  <c r="I41" i="2"/>
  <c r="F41" i="2"/>
  <c r="K40" i="2"/>
  <c r="L40" i="2" s="1"/>
  <c r="H40" i="2"/>
  <c r="I40" i="2" s="1"/>
  <c r="F40" i="2"/>
  <c r="E39" i="2" l="1"/>
  <c r="E38" i="2" s="1"/>
  <c r="F39" i="2" l="1"/>
  <c r="F38" i="2"/>
  <c r="K39" i="2"/>
  <c r="H39" i="2"/>
  <c r="H38" i="2" s="1"/>
  <c r="I38" i="2" s="1"/>
  <c r="K38" i="2" l="1"/>
  <c r="L38" i="2" s="1"/>
  <c r="L39" i="2"/>
  <c r="I39" i="2"/>
  <c r="K31" i="2" l="1"/>
  <c r="K30" i="2" s="1"/>
  <c r="H31" i="2"/>
  <c r="H30" i="2" s="1"/>
  <c r="I30" i="2" s="1"/>
  <c r="K36" i="2"/>
  <c r="L36" i="2" s="1"/>
  <c r="H36" i="2"/>
  <c r="I36" i="2" s="1"/>
  <c r="F36" i="2"/>
  <c r="F35" i="2"/>
  <c r="L37" i="2"/>
  <c r="I37" i="2"/>
  <c r="F37" i="2"/>
  <c r="H28" i="2"/>
  <c r="I28" i="2" s="1"/>
  <c r="K27" i="2"/>
  <c r="L27" i="2"/>
  <c r="E28" i="2"/>
  <c r="F28" i="2" s="1"/>
  <c r="K23" i="2"/>
  <c r="H23" i="2"/>
  <c r="L26" i="2"/>
  <c r="I26" i="2"/>
  <c r="F26" i="2"/>
  <c r="L25" i="2"/>
  <c r="I25" i="2"/>
  <c r="F25" i="2"/>
  <c r="L24" i="2"/>
  <c r="I24" i="2"/>
  <c r="E24" i="2"/>
  <c r="F24" i="2" s="1"/>
  <c r="K18" i="2"/>
  <c r="H18" i="2"/>
  <c r="L21" i="2"/>
  <c r="F21" i="2"/>
  <c r="F22" i="2"/>
  <c r="I21" i="2"/>
  <c r="F19" i="2"/>
  <c r="L34" i="2"/>
  <c r="L29" i="2"/>
  <c r="L28" i="2"/>
  <c r="L22" i="2"/>
  <c r="L19" i="2"/>
  <c r="I34" i="2"/>
  <c r="I29" i="2"/>
  <c r="K12" i="2"/>
  <c r="K11" i="2" s="1"/>
  <c r="H12" i="2"/>
  <c r="H11" i="2" s="1"/>
  <c r="E11" i="2"/>
  <c r="K9" i="2"/>
  <c r="K8" i="2" s="1"/>
  <c r="H9" i="2"/>
  <c r="H8" i="2" s="1"/>
  <c r="F9" i="2"/>
  <c r="L10" i="2"/>
  <c r="I22" i="2"/>
  <c r="I19" i="2"/>
  <c r="I10" i="2"/>
  <c r="F34" i="2"/>
  <c r="F29" i="2"/>
  <c r="F10" i="2"/>
  <c r="I31" i="2" l="1"/>
  <c r="H27" i="2"/>
  <c r="I27" i="2" s="1"/>
  <c r="L31" i="2"/>
  <c r="L18" i="2"/>
  <c r="I23" i="2"/>
  <c r="L30" i="2"/>
  <c r="H35" i="2"/>
  <c r="I35" i="2" s="1"/>
  <c r="K35" i="2"/>
  <c r="L35" i="2" s="1"/>
  <c r="I18" i="2"/>
  <c r="L23" i="2"/>
  <c r="E23" i="2"/>
  <c r="F23" i="2" s="1"/>
  <c r="L11" i="2"/>
  <c r="I11" i="2"/>
  <c r="F11" i="2"/>
  <c r="F12" i="2"/>
  <c r="L9" i="2"/>
  <c r="I9" i="2"/>
  <c r="L12" i="2"/>
  <c r="I8" i="2"/>
  <c r="L8" i="2"/>
  <c r="I12" i="2"/>
  <c r="H7" i="2" l="1"/>
  <c r="L7" i="2"/>
  <c r="I7" i="2"/>
  <c r="K7" i="2"/>
  <c r="F31" i="2" l="1"/>
  <c r="E8" i="2"/>
  <c r="F8" i="2" l="1"/>
  <c r="E18" i="2"/>
  <c r="F18" i="2" s="1"/>
  <c r="E27" i="2" l="1"/>
  <c r="F27" i="2" l="1"/>
  <c r="E30" i="2"/>
  <c r="F30" i="2" s="1"/>
  <c r="F7" i="2" l="1"/>
</calcChain>
</file>

<file path=xl/sharedStrings.xml><?xml version="1.0" encoding="utf-8"?>
<sst xmlns="http://schemas.openxmlformats.org/spreadsheetml/2006/main" count="85" uniqueCount="71">
  <si>
    <t/>
  </si>
  <si>
    <t>Подпрограмма "Дорожное хозяйство"</t>
  </si>
  <si>
    <t>Подпрограмма "Укрепление пожарной безопасности в Ханты-Мансийском автономном округе – Югре"</t>
  </si>
  <si>
    <t>Подпрограмма "Ресурсное обеспечение в сфере образования, науки и молодежной политики"</t>
  </si>
  <si>
    <t>Советский район</t>
  </si>
  <si>
    <t>Нефтеюганский район</t>
  </si>
  <si>
    <t>Наименование (государственный (муниципальный) заказчик, государственная программа, подпрограмма,  объект)</t>
  </si>
  <si>
    <t>изменения
(+ / -)</t>
  </si>
  <si>
    <t>Уточненный план</t>
  </si>
  <si>
    <t>Примечание</t>
  </si>
  <si>
    <t>Департамент строительства Ханты-Мансийского автономного округа – Югры, всего</t>
  </si>
  <si>
    <t>Департамент дорожного хозяйства и транспорта Ханты-Мансийского автономного округа – Югры, всего</t>
  </si>
  <si>
    <t xml:space="preserve">Изменение объема бюджетных ассигнований, выделенных из бюджета автономного округа на капитальные вложения объектов государственной собственности </t>
  </si>
  <si>
    <t>тыс. рублей</t>
  </si>
  <si>
    <t xml:space="preserve">Утверждено </t>
  </si>
  <si>
    <t>2019 год</t>
  </si>
  <si>
    <t>Подпрограмма "Развитие спорта высших достижений и системы подготовки спортивного резерва"</t>
  </si>
  <si>
    <t>г. Нягань</t>
  </si>
  <si>
    <t>г. Ханты-Мансийск</t>
  </si>
  <si>
    <t>Региональный центр единоборств в г. Ханты-Мансийске</t>
  </si>
  <si>
    <t>Нижневартовский район</t>
  </si>
  <si>
    <t>Сургутский район</t>
  </si>
  <si>
    <t>Государственная программа автономного округа «Современное здравоохранение»</t>
  </si>
  <si>
    <t>Государственная программа автономного округа «Развитие образования»</t>
  </si>
  <si>
    <t>Подпрограмма «Территориальное планирование учреждений здравоохранения Ханты-Мансийского автономного округа – Югры»</t>
  </si>
  <si>
    <t>Государственная программа автономного округа «Социальное и демографическое развитие»</t>
  </si>
  <si>
    <t>Подпрограмма "Повышение эффективности и качества оказания социальных услуг в сфере социального обслуживания"</t>
  </si>
  <si>
    <t>Инженерное обеспечение «Ландшафтного зоопарка в д.Шапша», «Дома-интерната для престарелых и инвалидов на 50 мест в д.Шапша»</t>
  </si>
  <si>
    <t>Государственная программа автономного округа «Культурное пространство»</t>
  </si>
  <si>
    <t>Государственная программа "Развитие физической культуры и спорта"</t>
  </si>
  <si>
    <t>Государственная программа "Безопасность жизнедеятельности"</t>
  </si>
  <si>
    <t>Комплекс зданий и сооружений пожарного депо в пгт.Пойковский</t>
  </si>
  <si>
    <t>Государственная программа "Современная транспортная система"</t>
  </si>
  <si>
    <t>Утвержденный план</t>
  </si>
  <si>
    <t>2020 год</t>
  </si>
  <si>
    <t>2021 год</t>
  </si>
  <si>
    <t>Реконструкция автомобильной дороги Сургут - Лянтор, км 21  - км 33</t>
  </si>
  <si>
    <t>Реконструкция автомобильной дороги г.Сургут - г.Нижневартовск, км 181 -  км 193 (ПИР)</t>
  </si>
  <si>
    <t>Реконструкция больничного комплекса на 235 коек и 665 посещений в смену в г. Советский Советского района. Первый и четвертый этапы строительства.</t>
  </si>
  <si>
    <t>Ханты-Мансийский район</t>
  </si>
  <si>
    <t>Строительство теплого перехода и административно-хозяйственного корпуса социально-реабилитационного центра для несовершеннолетних «Берегиня» в пгт. Пионерский Советского района</t>
  </si>
  <si>
    <t>Подпрограмма "Модернизация и развитие учреждений и организаций культуры"</t>
  </si>
  <si>
    <t>Реконструкция здания ДК «Геолог»</t>
  </si>
  <si>
    <t>Реконструкции здания «Кинотеатр на 200 мест» г. Ханты-Мансийск (здание «Лангал»)»</t>
  </si>
  <si>
    <t>Октябрьский район</t>
  </si>
  <si>
    <t>Многофункциональный вокзал на ст. Приобье Октябрьского района. Крытый надземный переход (ПИР)</t>
  </si>
  <si>
    <t>Подпрограмма "Железнодорожный транспорт"</t>
  </si>
  <si>
    <t>г. Лангепас</t>
  </si>
  <si>
    <t>Реконструкция и расширение здания Лангепасского профессионального колледжа</t>
  </si>
  <si>
    <t>г. Нефтеюганск</t>
  </si>
  <si>
    <t xml:space="preserve"> Специальное (коррекционное) образовательное учреждение для обучающихся, воспитанников с отклонениями в развитии «Нефтеюганская специальная (коррекционная) общеобразовательная школа-интернат VIII вида»</t>
  </si>
  <si>
    <t>Специальное (коррекционное) образовательное учреждение для обучающихся, воспитанников с отклонениями в развитии VIII вида в г. Ханты-Мансийске</t>
  </si>
  <si>
    <t>г. Нижневартовск</t>
  </si>
  <si>
    <t>Общежитие для Нижневартовского социально-гуманитарного колледжа</t>
  </si>
  <si>
    <t>г. Югорск</t>
  </si>
  <si>
    <t>Реконструкция и расширение здания Югорского политехнического колледжа</t>
  </si>
  <si>
    <t>г. Мнгион</t>
  </si>
  <si>
    <t>Реконструкция комплексного центра социального обслуживания населения в г. Мегионе (ПИР)</t>
  </si>
  <si>
    <t>Пожарное депо на 2 автомашины в п. Усть-Юган (ПИР)</t>
  </si>
  <si>
    <t>Пожарное депо на 4 автомобиля в пгт. Федоровский (ПИР)</t>
  </si>
  <si>
    <t xml:space="preserve">Ответственным исполнителем ГП предлагается уменьшение средств, запланированных на выполнение СМР, которые не будут востребованы в текущем году в полном объеме, по причине отсутствия проектной документации (нарушение сроков выполнения работ проектной организацией). </t>
  </si>
  <si>
    <t>Ответственным исполнителем ГП предлагается уменьшение средств в связи с отрицательным заключением паспорта инвестиционного проекта.</t>
  </si>
  <si>
    <t>Ответственным исполнителем ГП, предлагаются к уменьшению средства, свободные от бюджетных обязательств (контракт на корректировку проекта не заключен).</t>
  </si>
  <si>
    <t>Ответственным исполнителем ГП предлагается уменьшение сложившейся экономии средств по прочим расходам заказчика.</t>
  </si>
  <si>
    <t>Ответственным исполнителем ГП, предлагаются к уменьшению средства, свободные от бюджетных обязательств (контракт на корректировку проекта не заключен по причине замены земельного участка под строительство).</t>
  </si>
  <si>
    <t>Ответственным исполнителем ГП предлагается уменьшение сложившейся экономии средств по итогам проведения торгов на СМР (1 этап).</t>
  </si>
  <si>
    <t>Ответственным исполнителем ГП предлагается уменьшение сложившейся экономии средств по итогам проведения торгов на завершение строительства.</t>
  </si>
  <si>
    <t>Ответственным исполнителем ГП, предлагаются к уменьшению средства, свободные от бюджетных обязательств (положительные заключения экспертиз на проектную документацию не получены, контракт на реконструкцию не заключен).</t>
  </si>
  <si>
    <t>Ответственным исполнителем ГП, предлагаются к уменьшению средства, свободные от бюджетных обязательств (контракт на проектирование не заключен).</t>
  </si>
  <si>
    <t>Ответственным исполнителем ГП, предлагаются к уменьшению средства, свободные от бюджетных обязательств, предусмотренных на оплату проведения экспертизы проекта (положительные заключения экспертиз на проектную документацию не получены).</t>
  </si>
  <si>
    <t>Приложение 10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</si>
</sst>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;[Red]\-#,##0.0"/>
    <numFmt numFmtId="166" formatCode="00\ 0\ 00\ 00000"/>
    <numFmt numFmtId="167" formatCode="#,##0.0_ ;[Red]\-#,##0.0\ 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6" fillId="0" borderId="0"/>
    <xf numFmtId="0" fontId="6" fillId="0" borderId="0"/>
    <xf numFmtId="0" fontId="6" fillId="0" borderId="0"/>
    <xf numFmtId="164" fontId="8" fillId="0" borderId="0" applyFont="0" applyFill="0" applyBorder="0" applyAlignment="0" applyProtection="0"/>
    <xf numFmtId="0" fontId="8" fillId="0" borderId="0"/>
  </cellStyleXfs>
  <cellXfs count="58">
    <xf numFmtId="0" fontId="0" fillId="0" borderId="0" xfId="0"/>
    <xf numFmtId="0" fontId="4" fillId="2" borderId="0" xfId="1" applyNumberFormat="1" applyFont="1" applyFill="1" applyAlignment="1" applyProtection="1">
      <alignment horizontal="center" vertical="center"/>
      <protection hidden="1"/>
    </xf>
    <xf numFmtId="0" fontId="4" fillId="2" borderId="0" xfId="1" applyNumberFormat="1" applyFont="1" applyFill="1" applyAlignment="1" applyProtection="1">
      <alignment horizontal="left" vertical="center"/>
      <protection hidden="1"/>
    </xf>
    <xf numFmtId="0" fontId="2" fillId="2" borderId="0" xfId="1" applyNumberFormat="1" applyFont="1" applyFill="1" applyAlignment="1" applyProtection="1">
      <alignment horizontal="left" vertical="center" wrapText="1"/>
      <protection hidden="1"/>
    </xf>
    <xf numFmtId="0" fontId="5" fillId="2" borderId="0" xfId="1" applyNumberFormat="1" applyFont="1" applyFill="1" applyAlignment="1" applyProtection="1">
      <alignment horizontal="left" vertical="center" wrapText="1"/>
      <protection hidden="1"/>
    </xf>
    <xf numFmtId="0" fontId="3" fillId="2" borderId="0" xfId="1" applyFont="1" applyFill="1" applyAlignment="1" applyProtection="1">
      <alignment vertical="center"/>
      <protection hidden="1"/>
    </xf>
    <xf numFmtId="0" fontId="4" fillId="2" borderId="0" xfId="1" applyNumberFormat="1" applyFont="1" applyFill="1" applyAlignment="1" applyProtection="1">
      <alignment horizontal="right" vertical="center"/>
      <protection hidden="1"/>
    </xf>
    <xf numFmtId="0" fontId="7" fillId="2" borderId="0" xfId="1" applyFont="1" applyFill="1" applyAlignment="1">
      <alignment vertical="center"/>
    </xf>
    <xf numFmtId="0" fontId="4" fillId="2" borderId="0" xfId="4" applyFont="1" applyFill="1" applyAlignment="1" applyProtection="1">
      <alignment horizontal="right" vertical="center"/>
      <protection hidden="1"/>
    </xf>
    <xf numFmtId="0" fontId="7" fillId="2" borderId="0" xfId="1" applyFont="1" applyFill="1" applyAlignment="1">
      <alignment horizontal="left" vertical="center"/>
    </xf>
    <xf numFmtId="0" fontId="4" fillId="2" borderId="0" xfId="1" applyFont="1" applyFill="1" applyAlignment="1" applyProtection="1">
      <alignment vertical="center"/>
      <protection hidden="1"/>
    </xf>
    <xf numFmtId="0" fontId="4" fillId="2" borderId="0" xfId="1" applyFont="1" applyFill="1" applyAlignment="1" applyProtection="1">
      <alignment horizontal="left" vertical="center"/>
      <protection hidden="1"/>
    </xf>
    <xf numFmtId="0" fontId="4" fillId="2" borderId="0" xfId="1" applyFont="1" applyFill="1" applyAlignment="1">
      <alignment vertical="center"/>
    </xf>
    <xf numFmtId="0" fontId="7" fillId="0" borderId="0" xfId="1" applyFont="1" applyFill="1" applyAlignment="1">
      <alignment vertical="center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0" xfId="1" applyFont="1" applyFill="1" applyAlignment="1" applyProtection="1">
      <alignment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1" applyNumberFormat="1" applyFont="1" applyFill="1" applyBorder="1" applyAlignment="1" applyProtection="1">
      <alignment vertical="center" wrapText="1"/>
      <protection hidden="1"/>
    </xf>
    <xf numFmtId="0" fontId="4" fillId="2" borderId="0" xfId="1" applyFont="1" applyFill="1" applyAlignment="1">
      <alignment vertical="center" wrapText="1"/>
    </xf>
    <xf numFmtId="0" fontId="4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Fill="1" applyAlignment="1">
      <alignment vertical="center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Font="1" applyFill="1" applyAlignment="1">
      <alignment vertical="center"/>
    </xf>
    <xf numFmtId="0" fontId="4" fillId="0" borderId="0" xfId="4" applyNumberFormat="1" applyFont="1" applyFill="1" applyAlignment="1" applyProtection="1">
      <alignment vertical="center"/>
      <protection hidden="1"/>
    </xf>
    <xf numFmtId="0" fontId="4" fillId="0" borderId="0" xfId="4" applyFont="1" applyFill="1" applyAlignment="1">
      <alignment vertical="center"/>
    </xf>
    <xf numFmtId="0" fontId="7" fillId="0" borderId="0" xfId="1" applyFont="1" applyFill="1" applyAlignment="1">
      <alignment horizontal="left" vertical="center"/>
    </xf>
    <xf numFmtId="0" fontId="4" fillId="0" borderId="0" xfId="1" applyFont="1" applyFill="1" applyAlignment="1">
      <alignment vertical="center" wrapText="1"/>
    </xf>
    <xf numFmtId="0" fontId="2" fillId="0" borderId="0" xfId="1" applyFont="1" applyFill="1" applyAlignment="1">
      <alignment vertical="center" wrapText="1"/>
    </xf>
    <xf numFmtId="0" fontId="4" fillId="0" borderId="2" xfId="1" applyFont="1" applyFill="1" applyBorder="1" applyAlignment="1">
      <alignment vertical="center" wrapText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vertical="center" wrapText="1"/>
      <protection hidden="1"/>
    </xf>
    <xf numFmtId="167" fontId="2" fillId="0" borderId="1" xfId="5" applyNumberFormat="1" applyFont="1" applyFill="1" applyBorder="1" applyAlignment="1" applyProtection="1">
      <alignment horizontal="right" vertical="center"/>
      <protection hidden="1"/>
    </xf>
    <xf numFmtId="0" fontId="2" fillId="0" borderId="1" xfId="1" applyFont="1" applyFill="1" applyBorder="1" applyAlignment="1">
      <alignment vertical="center" wrapText="1"/>
    </xf>
    <xf numFmtId="167" fontId="4" fillId="0" borderId="1" xfId="5" applyNumberFormat="1" applyFont="1" applyFill="1" applyBorder="1" applyAlignment="1" applyProtection="1">
      <alignment horizontal="right" vertical="center"/>
      <protection hidden="1"/>
    </xf>
    <xf numFmtId="0" fontId="4" fillId="0" borderId="1" xfId="1" applyFont="1" applyFill="1" applyBorder="1" applyAlignment="1">
      <alignment vertical="center" wrapText="1"/>
    </xf>
    <xf numFmtId="165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4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4" applyNumberFormat="1" applyFont="1" applyFill="1" applyBorder="1" applyAlignment="1" applyProtection="1">
      <alignment horizontal="left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2" borderId="1" xfId="1" applyFont="1" applyFill="1" applyBorder="1" applyAlignment="1" applyProtection="1">
      <alignment horizontal="center" vertical="center"/>
      <protection hidden="1"/>
    </xf>
    <xf numFmtId="0" fontId="4" fillId="2" borderId="4" xfId="1" applyFont="1" applyFill="1" applyBorder="1" applyAlignment="1" applyProtection="1">
      <alignment horizontal="center" vertical="center"/>
      <protection hidden="1"/>
    </xf>
    <xf numFmtId="0" fontId="4" fillId="2" borderId="5" xfId="1" applyFont="1" applyFill="1" applyBorder="1" applyAlignment="1" applyProtection="1">
      <alignment horizontal="center" vertical="center"/>
      <protection hidden="1"/>
    </xf>
    <xf numFmtId="0" fontId="4" fillId="2" borderId="6" xfId="1" applyFont="1" applyFill="1" applyBorder="1" applyAlignment="1" applyProtection="1">
      <alignment horizontal="center" vertical="center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4" applyNumberFormat="1" applyFont="1" applyFill="1" applyBorder="1" applyAlignment="1" applyProtection="1">
      <alignment horizontal="left" vertical="center" wrapText="1"/>
      <protection hidden="1"/>
    </xf>
    <xf numFmtId="165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11" xfId="6"/>
    <cellStyle name="Обычный 2" xfId="1"/>
    <cellStyle name="Обычный 2 2" xfId="4"/>
    <cellStyle name="Обычный 2 3" xfId="3"/>
    <cellStyle name="Обычный 2 4" xfId="2"/>
    <cellStyle name="Финансовый" xfId="5" builtinId="3"/>
  </cellStyles>
  <dxfs count="0"/>
  <tableStyles count="0" defaultTableStyle="TableStyleMedium2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270"/>
  <sheetViews>
    <sheetView tabSelected="1" zoomScale="80" zoomScaleNormal="80" zoomScaleSheetLayoutView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D14" sqref="D14"/>
    </sheetView>
  </sheetViews>
  <sheetFormatPr defaultColWidth="9.140625" defaultRowHeight="12.75" x14ac:dyDescent="0.25"/>
  <cols>
    <col min="1" max="1" width="1.140625" style="7" customWidth="1"/>
    <col min="2" max="2" width="20.28515625" style="9" customWidth="1"/>
    <col min="3" max="3" width="45.7109375" style="9" customWidth="1"/>
    <col min="4" max="6" width="16.28515625" style="7" customWidth="1"/>
    <col min="7" max="7" width="16.28515625" style="13" hidden="1" customWidth="1"/>
    <col min="8" max="12" width="16.28515625" style="7" hidden="1" customWidth="1"/>
    <col min="13" max="13" width="74.28515625" style="7" customWidth="1"/>
    <col min="14" max="14" width="1.5703125" style="13" customWidth="1"/>
    <col min="15" max="55" width="9.140625" style="13" customWidth="1"/>
    <col min="56" max="246" width="9.140625" style="7" customWidth="1"/>
    <col min="247" max="16384" width="9.140625" style="7"/>
  </cols>
  <sheetData>
    <row r="1" spans="1:55" ht="18.75" x14ac:dyDescent="0.25">
      <c r="A1" s="5"/>
      <c r="B1" s="2"/>
      <c r="C1" s="2"/>
      <c r="D1" s="1"/>
      <c r="E1" s="1"/>
      <c r="F1" s="1"/>
      <c r="G1" s="14"/>
      <c r="H1" s="1"/>
      <c r="I1" s="1"/>
      <c r="J1" s="1"/>
      <c r="K1" s="1"/>
      <c r="L1" s="1"/>
      <c r="M1" s="6" t="s">
        <v>70</v>
      </c>
    </row>
    <row r="2" spans="1:55" ht="18.75" customHeight="1" x14ac:dyDescent="0.25">
      <c r="A2" s="5"/>
      <c r="B2" s="3" t="s">
        <v>0</v>
      </c>
      <c r="C2" s="42" t="s">
        <v>12</v>
      </c>
      <c r="D2" s="42"/>
      <c r="E2" s="42"/>
      <c r="F2" s="42"/>
      <c r="G2" s="42"/>
      <c r="H2" s="42"/>
      <c r="I2" s="42"/>
      <c r="J2" s="42"/>
      <c r="K2" s="42"/>
      <c r="L2" s="42"/>
      <c r="M2" s="42"/>
    </row>
    <row r="3" spans="1:55" ht="3.75" customHeight="1" x14ac:dyDescent="0.25">
      <c r="A3" s="5"/>
      <c r="B3" s="4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55" s="12" customFormat="1" ht="15" customHeight="1" x14ac:dyDescent="0.25">
      <c r="A4" s="10"/>
      <c r="B4" s="11"/>
      <c r="C4" s="11"/>
      <c r="D4" s="10"/>
      <c r="E4" s="10"/>
      <c r="F4" s="10"/>
      <c r="G4" s="15"/>
      <c r="H4" s="10"/>
      <c r="I4" s="10"/>
      <c r="J4" s="10"/>
      <c r="K4" s="10"/>
      <c r="L4" s="10"/>
      <c r="M4" s="8" t="s">
        <v>13</v>
      </c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</row>
    <row r="5" spans="1:55" s="12" customFormat="1" ht="15.75" x14ac:dyDescent="0.25">
      <c r="A5" s="10"/>
      <c r="B5" s="48" t="s">
        <v>6</v>
      </c>
      <c r="C5" s="48"/>
      <c r="D5" s="44" t="s">
        <v>15</v>
      </c>
      <c r="E5" s="44"/>
      <c r="F5" s="44"/>
      <c r="G5" s="45" t="s">
        <v>34</v>
      </c>
      <c r="H5" s="46"/>
      <c r="I5" s="47"/>
      <c r="J5" s="45" t="s">
        <v>35</v>
      </c>
      <c r="K5" s="46"/>
      <c r="L5" s="47"/>
      <c r="M5" s="48" t="s">
        <v>9</v>
      </c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</row>
    <row r="6" spans="1:55" s="18" customFormat="1" ht="31.5" customHeight="1" x14ac:dyDescent="0.25">
      <c r="A6" s="17"/>
      <c r="B6" s="48"/>
      <c r="C6" s="48"/>
      <c r="D6" s="29" t="s">
        <v>33</v>
      </c>
      <c r="E6" s="29" t="s">
        <v>7</v>
      </c>
      <c r="F6" s="29" t="s">
        <v>8</v>
      </c>
      <c r="G6" s="16" t="s">
        <v>14</v>
      </c>
      <c r="H6" s="29" t="s">
        <v>7</v>
      </c>
      <c r="I6" s="29" t="s">
        <v>8</v>
      </c>
      <c r="J6" s="16" t="s">
        <v>14</v>
      </c>
      <c r="K6" s="29" t="s">
        <v>7</v>
      </c>
      <c r="L6" s="29" t="s">
        <v>8</v>
      </c>
      <c r="M6" s="48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</row>
    <row r="7" spans="1:55" s="27" customFormat="1" ht="35.25" customHeight="1" x14ac:dyDescent="0.25">
      <c r="A7" s="30"/>
      <c r="B7" s="49" t="s">
        <v>10</v>
      </c>
      <c r="C7" s="49"/>
      <c r="D7" s="31">
        <f>D8+D11+D18+D23+D27+D30+D35</f>
        <v>1007206.7</v>
      </c>
      <c r="E7" s="31">
        <f>E8+E11+E18+E23+E27+E30+E35</f>
        <v>-236144.4</v>
      </c>
      <c r="F7" s="31">
        <f>F8+F11+F18+F23+F27+F30+F35</f>
        <v>771062.29999999993</v>
      </c>
      <c r="G7" s="31">
        <v>928857.1</v>
      </c>
      <c r="H7" s="31" t="e">
        <f>H8+H11+H18+H23+H27+H30+H35</f>
        <v>#REF!</v>
      </c>
      <c r="I7" s="31" t="e">
        <f>I8+I11+I18+I23+I27+I30+I35</f>
        <v>#REF!</v>
      </c>
      <c r="J7" s="31">
        <v>1723022.3</v>
      </c>
      <c r="K7" s="31" t="e">
        <f>K8+K11+K18+K23+K27+K30+K35</f>
        <v>#REF!</v>
      </c>
      <c r="L7" s="31" t="e">
        <f>L8+L11+L18+L23+L27+L30+L35</f>
        <v>#REF!</v>
      </c>
      <c r="M7" s="39"/>
    </row>
    <row r="8" spans="1:55" s="22" customFormat="1" ht="40.5" customHeight="1" x14ac:dyDescent="0.25">
      <c r="A8" s="21"/>
      <c r="B8" s="50" t="s">
        <v>22</v>
      </c>
      <c r="C8" s="50"/>
      <c r="D8" s="31">
        <v>443833</v>
      </c>
      <c r="E8" s="31">
        <f t="shared" ref="E8" si="0">E9</f>
        <v>-467.9</v>
      </c>
      <c r="F8" s="31">
        <f t="shared" ref="F8:F42" si="1">D8+E8</f>
        <v>443365.1</v>
      </c>
      <c r="G8" s="31">
        <v>10000</v>
      </c>
      <c r="H8" s="31" t="e">
        <f t="shared" ref="H8:K8" si="2">H9</f>
        <v>#REF!</v>
      </c>
      <c r="I8" s="31" t="e">
        <f t="shared" ref="I8:I42" si="3">G8+H8</f>
        <v>#REF!</v>
      </c>
      <c r="J8" s="31">
        <v>600000</v>
      </c>
      <c r="K8" s="31" t="e">
        <f t="shared" si="2"/>
        <v>#REF!</v>
      </c>
      <c r="L8" s="31" t="e">
        <f t="shared" ref="L8:L42" si="4">J8+K8</f>
        <v>#REF!</v>
      </c>
      <c r="M8" s="32"/>
    </row>
    <row r="9" spans="1:55" s="20" customFormat="1" ht="39.75" customHeight="1" x14ac:dyDescent="0.25">
      <c r="A9" s="19"/>
      <c r="B9" s="43" t="s">
        <v>24</v>
      </c>
      <c r="C9" s="43"/>
      <c r="D9" s="33">
        <v>443833</v>
      </c>
      <c r="E9" s="33">
        <f>E10</f>
        <v>-467.9</v>
      </c>
      <c r="F9" s="33">
        <f t="shared" si="1"/>
        <v>443365.1</v>
      </c>
      <c r="G9" s="33">
        <v>10000</v>
      </c>
      <c r="H9" s="33" t="e">
        <f>#REF!+H10</f>
        <v>#REF!</v>
      </c>
      <c r="I9" s="33" t="e">
        <f t="shared" si="3"/>
        <v>#REF!</v>
      </c>
      <c r="J9" s="33">
        <v>600000</v>
      </c>
      <c r="K9" s="33" t="e">
        <f>#REF!+K10</f>
        <v>#REF!</v>
      </c>
      <c r="L9" s="33" t="e">
        <f t="shared" si="4"/>
        <v>#REF!</v>
      </c>
      <c r="M9" s="34"/>
    </row>
    <row r="10" spans="1:55" s="20" customFormat="1" ht="63" x14ac:dyDescent="0.25">
      <c r="A10" s="19"/>
      <c r="B10" s="35" t="s">
        <v>4</v>
      </c>
      <c r="C10" s="35" t="s">
        <v>38</v>
      </c>
      <c r="D10" s="33">
        <v>500</v>
      </c>
      <c r="E10" s="33">
        <v>-467.9</v>
      </c>
      <c r="F10" s="33">
        <f t="shared" si="1"/>
        <v>32.100000000000023</v>
      </c>
      <c r="G10" s="33">
        <v>10000</v>
      </c>
      <c r="H10" s="33"/>
      <c r="I10" s="33">
        <f t="shared" si="3"/>
        <v>10000</v>
      </c>
      <c r="J10" s="33">
        <v>0</v>
      </c>
      <c r="K10" s="33"/>
      <c r="L10" s="33">
        <f t="shared" si="4"/>
        <v>0</v>
      </c>
      <c r="M10" s="28" t="s">
        <v>62</v>
      </c>
    </row>
    <row r="11" spans="1:55" s="22" customFormat="1" ht="31.5" customHeight="1" x14ac:dyDescent="0.25">
      <c r="A11" s="21"/>
      <c r="B11" s="50" t="s">
        <v>23</v>
      </c>
      <c r="C11" s="50"/>
      <c r="D11" s="31">
        <v>195923.5</v>
      </c>
      <c r="E11" s="31">
        <f t="shared" ref="E11:K11" si="5">E12</f>
        <v>-50389.899999999994</v>
      </c>
      <c r="F11" s="31">
        <f t="shared" si="1"/>
        <v>145533.6</v>
      </c>
      <c r="G11" s="31">
        <v>592831.4</v>
      </c>
      <c r="H11" s="31">
        <f t="shared" si="5"/>
        <v>0</v>
      </c>
      <c r="I11" s="31">
        <f t="shared" si="3"/>
        <v>592831.4</v>
      </c>
      <c r="J11" s="31">
        <v>1026392</v>
      </c>
      <c r="K11" s="31">
        <f t="shared" si="5"/>
        <v>0</v>
      </c>
      <c r="L11" s="31">
        <f t="shared" si="4"/>
        <v>1026392</v>
      </c>
      <c r="M11" s="32"/>
    </row>
    <row r="12" spans="1:55" s="20" customFormat="1" ht="31.5" customHeight="1" x14ac:dyDescent="0.25">
      <c r="A12" s="19"/>
      <c r="B12" s="43" t="s">
        <v>3</v>
      </c>
      <c r="C12" s="43"/>
      <c r="D12" s="33">
        <v>195923.5</v>
      </c>
      <c r="E12" s="33">
        <f>E13+E14+E15+E16+E17</f>
        <v>-50389.899999999994</v>
      </c>
      <c r="F12" s="33">
        <f t="shared" si="1"/>
        <v>145533.6</v>
      </c>
      <c r="G12" s="33">
        <v>592831.4</v>
      </c>
      <c r="H12" s="33">
        <f>H13</f>
        <v>0</v>
      </c>
      <c r="I12" s="33">
        <f t="shared" si="3"/>
        <v>592831.4</v>
      </c>
      <c r="J12" s="33">
        <v>1026392</v>
      </c>
      <c r="K12" s="33">
        <f>K13</f>
        <v>0</v>
      </c>
      <c r="L12" s="33">
        <f t="shared" si="4"/>
        <v>1026392</v>
      </c>
      <c r="M12" s="34"/>
    </row>
    <row r="13" spans="1:55" s="20" customFormat="1" ht="110.25" x14ac:dyDescent="0.25">
      <c r="A13" s="19"/>
      <c r="B13" s="35" t="s">
        <v>49</v>
      </c>
      <c r="C13" s="36" t="s">
        <v>50</v>
      </c>
      <c r="D13" s="33">
        <v>15000</v>
      </c>
      <c r="E13" s="33">
        <v>-14967.9</v>
      </c>
      <c r="F13" s="33">
        <f t="shared" si="1"/>
        <v>32.100000000000364</v>
      </c>
      <c r="G13" s="33"/>
      <c r="H13" s="33"/>
      <c r="I13" s="33"/>
      <c r="J13" s="33"/>
      <c r="K13" s="33"/>
      <c r="L13" s="33"/>
      <c r="M13" s="51" t="s">
        <v>64</v>
      </c>
    </row>
    <row r="14" spans="1:55" s="20" customFormat="1" ht="78.75" x14ac:dyDescent="0.25">
      <c r="A14" s="19"/>
      <c r="B14" s="35" t="s">
        <v>18</v>
      </c>
      <c r="C14" s="36" t="s">
        <v>51</v>
      </c>
      <c r="D14" s="33">
        <v>10000</v>
      </c>
      <c r="E14" s="33">
        <v>-9935.7999999999993</v>
      </c>
      <c r="F14" s="33">
        <f t="shared" si="1"/>
        <v>64.200000000000728</v>
      </c>
      <c r="G14" s="33"/>
      <c r="H14" s="33"/>
      <c r="I14" s="33"/>
      <c r="J14" s="33"/>
      <c r="K14" s="33"/>
      <c r="L14" s="33"/>
      <c r="M14" s="52"/>
    </row>
    <row r="15" spans="1:55" s="20" customFormat="1" ht="31.5" x14ac:dyDescent="0.25">
      <c r="A15" s="19"/>
      <c r="B15" s="35" t="s">
        <v>52</v>
      </c>
      <c r="C15" s="36" t="s">
        <v>53</v>
      </c>
      <c r="D15" s="33">
        <v>300</v>
      </c>
      <c r="E15" s="33">
        <v>-291.2</v>
      </c>
      <c r="F15" s="33">
        <f t="shared" si="1"/>
        <v>8.8000000000000114</v>
      </c>
      <c r="G15" s="33"/>
      <c r="H15" s="33"/>
      <c r="I15" s="33"/>
      <c r="J15" s="33"/>
      <c r="K15" s="33"/>
      <c r="L15" s="33"/>
      <c r="M15" s="51" t="s">
        <v>63</v>
      </c>
    </row>
    <row r="16" spans="1:55" s="20" customFormat="1" ht="31.5" x14ac:dyDescent="0.25">
      <c r="A16" s="19"/>
      <c r="B16" s="35" t="s">
        <v>47</v>
      </c>
      <c r="C16" s="36" t="s">
        <v>48</v>
      </c>
      <c r="D16" s="33">
        <v>10000</v>
      </c>
      <c r="E16" s="33">
        <v>-481</v>
      </c>
      <c r="F16" s="33">
        <f t="shared" ref="F16" si="6">D16+E16</f>
        <v>9519</v>
      </c>
      <c r="G16" s="33"/>
      <c r="H16" s="33"/>
      <c r="I16" s="33"/>
      <c r="J16" s="33"/>
      <c r="K16" s="33"/>
      <c r="L16" s="33"/>
      <c r="M16" s="52"/>
    </row>
    <row r="17" spans="1:13" s="20" customFormat="1" ht="47.25" x14ac:dyDescent="0.25">
      <c r="A17" s="19"/>
      <c r="B17" s="35" t="s">
        <v>54</v>
      </c>
      <c r="C17" s="36" t="s">
        <v>55</v>
      </c>
      <c r="D17" s="33">
        <v>61843.9</v>
      </c>
      <c r="E17" s="33">
        <v>-24714</v>
      </c>
      <c r="F17" s="33">
        <f t="shared" si="1"/>
        <v>37129.9</v>
      </c>
      <c r="G17" s="33"/>
      <c r="H17" s="33"/>
      <c r="I17" s="33"/>
      <c r="J17" s="33"/>
      <c r="K17" s="33"/>
      <c r="L17" s="33"/>
      <c r="M17" s="37" t="s">
        <v>65</v>
      </c>
    </row>
    <row r="18" spans="1:13" s="22" customFormat="1" ht="38.25" customHeight="1" x14ac:dyDescent="0.25">
      <c r="A18" s="21"/>
      <c r="B18" s="50" t="s">
        <v>25</v>
      </c>
      <c r="C18" s="50"/>
      <c r="D18" s="31">
        <v>182000</v>
      </c>
      <c r="E18" s="31">
        <f t="shared" ref="E18" si="7">E19</f>
        <v>-11996.8</v>
      </c>
      <c r="F18" s="31">
        <f t="shared" si="1"/>
        <v>170003.20000000001</v>
      </c>
      <c r="G18" s="31">
        <v>0</v>
      </c>
      <c r="H18" s="31">
        <f t="shared" ref="H18" si="8">H19</f>
        <v>0</v>
      </c>
      <c r="I18" s="31">
        <f t="shared" si="3"/>
        <v>0</v>
      </c>
      <c r="J18" s="31">
        <v>0</v>
      </c>
      <c r="K18" s="31">
        <f t="shared" ref="K18" si="9">K19</f>
        <v>0</v>
      </c>
      <c r="L18" s="31">
        <f t="shared" si="4"/>
        <v>0</v>
      </c>
      <c r="M18" s="32"/>
    </row>
    <row r="19" spans="1:13" s="20" customFormat="1" ht="16.5" customHeight="1" x14ac:dyDescent="0.25">
      <c r="A19" s="19"/>
      <c r="B19" s="43" t="s">
        <v>26</v>
      </c>
      <c r="C19" s="43"/>
      <c r="D19" s="33">
        <v>182000</v>
      </c>
      <c r="E19" s="33">
        <f>E22+E21+E20</f>
        <v>-11996.8</v>
      </c>
      <c r="F19" s="33">
        <f t="shared" si="1"/>
        <v>170003.20000000001</v>
      </c>
      <c r="G19" s="33">
        <v>0</v>
      </c>
      <c r="H19" s="33">
        <v>0</v>
      </c>
      <c r="I19" s="33">
        <f t="shared" si="3"/>
        <v>0</v>
      </c>
      <c r="J19" s="33">
        <v>0</v>
      </c>
      <c r="K19" s="33">
        <v>0</v>
      </c>
      <c r="L19" s="33">
        <f t="shared" si="4"/>
        <v>0</v>
      </c>
      <c r="M19" s="34"/>
    </row>
    <row r="20" spans="1:13" s="20" customFormat="1" ht="47.25" x14ac:dyDescent="0.25">
      <c r="A20" s="19"/>
      <c r="B20" s="35" t="s">
        <v>56</v>
      </c>
      <c r="C20" s="35" t="s">
        <v>57</v>
      </c>
      <c r="D20" s="33">
        <v>7000</v>
      </c>
      <c r="E20" s="33">
        <v>-1064.8</v>
      </c>
      <c r="F20" s="33">
        <f t="shared" si="1"/>
        <v>5935.2</v>
      </c>
      <c r="G20" s="33"/>
      <c r="H20" s="33"/>
      <c r="I20" s="33"/>
      <c r="J20" s="33"/>
      <c r="K20" s="33"/>
      <c r="L20" s="33"/>
      <c r="M20" s="37" t="s">
        <v>63</v>
      </c>
    </row>
    <row r="21" spans="1:13" s="20" customFormat="1" ht="78.75" x14ac:dyDescent="0.25">
      <c r="A21" s="19"/>
      <c r="B21" s="35" t="s">
        <v>4</v>
      </c>
      <c r="C21" s="35" t="s">
        <v>40</v>
      </c>
      <c r="D21" s="33">
        <v>53500</v>
      </c>
      <c r="E21" s="33">
        <v>-3032</v>
      </c>
      <c r="F21" s="33">
        <f t="shared" si="1"/>
        <v>50468</v>
      </c>
      <c r="G21" s="33">
        <v>0</v>
      </c>
      <c r="H21" s="33"/>
      <c r="I21" s="33">
        <f t="shared" si="3"/>
        <v>0</v>
      </c>
      <c r="J21" s="33">
        <v>0</v>
      </c>
      <c r="K21" s="33"/>
      <c r="L21" s="33">
        <f t="shared" si="4"/>
        <v>0</v>
      </c>
      <c r="M21" s="56" t="s">
        <v>66</v>
      </c>
    </row>
    <row r="22" spans="1:13" s="20" customFormat="1" ht="63" x14ac:dyDescent="0.25">
      <c r="A22" s="19"/>
      <c r="B22" s="35" t="s">
        <v>39</v>
      </c>
      <c r="C22" s="36" t="s">
        <v>27</v>
      </c>
      <c r="D22" s="33">
        <v>121500</v>
      </c>
      <c r="E22" s="33">
        <v>-7900</v>
      </c>
      <c r="F22" s="33">
        <f t="shared" si="1"/>
        <v>113600</v>
      </c>
      <c r="G22" s="33">
        <v>0</v>
      </c>
      <c r="H22" s="33"/>
      <c r="I22" s="33">
        <f t="shared" si="3"/>
        <v>0</v>
      </c>
      <c r="J22" s="33">
        <v>0</v>
      </c>
      <c r="K22" s="33"/>
      <c r="L22" s="33">
        <f t="shared" si="4"/>
        <v>0</v>
      </c>
      <c r="M22" s="57"/>
    </row>
    <row r="23" spans="1:13" s="22" customFormat="1" ht="31.5" customHeight="1" x14ac:dyDescent="0.25">
      <c r="A23" s="21"/>
      <c r="B23" s="50" t="s">
        <v>28</v>
      </c>
      <c r="C23" s="50"/>
      <c r="D23" s="31">
        <v>171059.20000000001</v>
      </c>
      <c r="E23" s="31">
        <f>E24</f>
        <v>-169566.4</v>
      </c>
      <c r="F23" s="31">
        <f t="shared" si="1"/>
        <v>1492.8000000000175</v>
      </c>
      <c r="G23" s="31">
        <v>204325.69999999998</v>
      </c>
      <c r="H23" s="31">
        <f>H24</f>
        <v>0</v>
      </c>
      <c r="I23" s="31">
        <f t="shared" si="3"/>
        <v>204325.69999999998</v>
      </c>
      <c r="J23" s="31">
        <v>96630.3</v>
      </c>
      <c r="K23" s="31">
        <f>K24</f>
        <v>0</v>
      </c>
      <c r="L23" s="31">
        <f t="shared" si="4"/>
        <v>96630.3</v>
      </c>
      <c r="M23" s="32"/>
    </row>
    <row r="24" spans="1:13" s="20" customFormat="1" ht="33" customHeight="1" x14ac:dyDescent="0.25">
      <c r="A24" s="19"/>
      <c r="B24" s="43" t="s">
        <v>41</v>
      </c>
      <c r="C24" s="43"/>
      <c r="D24" s="33">
        <v>171059.20000000001</v>
      </c>
      <c r="E24" s="33">
        <f>E26+E25</f>
        <v>-169566.4</v>
      </c>
      <c r="F24" s="33">
        <f t="shared" ref="F24:F26" si="10">D24+E24</f>
        <v>1492.8000000000175</v>
      </c>
      <c r="G24" s="33">
        <v>204325.69999999998</v>
      </c>
      <c r="H24" s="33">
        <v>0</v>
      </c>
      <c r="I24" s="33">
        <f t="shared" ref="I24:I27" si="11">G24+H24</f>
        <v>204325.69999999998</v>
      </c>
      <c r="J24" s="33">
        <v>96630.3</v>
      </c>
      <c r="K24" s="33">
        <v>0</v>
      </c>
      <c r="L24" s="33">
        <f t="shared" ref="L24:L27" si="12">J24+K24</f>
        <v>96630.3</v>
      </c>
      <c r="M24" s="34"/>
    </row>
    <row r="25" spans="1:13" s="20" customFormat="1" ht="63" x14ac:dyDescent="0.25">
      <c r="A25" s="19"/>
      <c r="B25" s="35" t="s">
        <v>17</v>
      </c>
      <c r="C25" s="35" t="s">
        <v>42</v>
      </c>
      <c r="D25" s="33">
        <v>170559.2</v>
      </c>
      <c r="E25" s="33">
        <v>-169066.4</v>
      </c>
      <c r="F25" s="33">
        <f t="shared" si="10"/>
        <v>1492.8000000000175</v>
      </c>
      <c r="G25" s="33">
        <v>183704.4</v>
      </c>
      <c r="H25" s="33"/>
      <c r="I25" s="33">
        <f t="shared" si="11"/>
        <v>183704.4</v>
      </c>
      <c r="J25" s="33">
        <v>0</v>
      </c>
      <c r="K25" s="33"/>
      <c r="L25" s="33">
        <f t="shared" si="12"/>
        <v>0</v>
      </c>
      <c r="M25" s="34" t="s">
        <v>67</v>
      </c>
    </row>
    <row r="26" spans="1:13" s="20" customFormat="1" ht="47.25" x14ac:dyDescent="0.25">
      <c r="A26" s="19"/>
      <c r="B26" s="35" t="s">
        <v>18</v>
      </c>
      <c r="C26" s="36" t="s">
        <v>43</v>
      </c>
      <c r="D26" s="33">
        <v>500</v>
      </c>
      <c r="E26" s="33">
        <v>-500</v>
      </c>
      <c r="F26" s="33">
        <f t="shared" si="10"/>
        <v>0</v>
      </c>
      <c r="G26" s="33">
        <v>20621.3</v>
      </c>
      <c r="H26" s="33"/>
      <c r="I26" s="33">
        <f t="shared" si="11"/>
        <v>20621.3</v>
      </c>
      <c r="J26" s="33">
        <v>0</v>
      </c>
      <c r="K26" s="33"/>
      <c r="L26" s="33">
        <f t="shared" si="12"/>
        <v>0</v>
      </c>
      <c r="M26" s="34" t="s">
        <v>68</v>
      </c>
    </row>
    <row r="27" spans="1:13" s="22" customFormat="1" ht="37.5" customHeight="1" x14ac:dyDescent="0.25">
      <c r="A27" s="21"/>
      <c r="B27" s="50" t="s">
        <v>29</v>
      </c>
      <c r="C27" s="50"/>
      <c r="D27" s="31">
        <v>10500</v>
      </c>
      <c r="E27" s="31">
        <f>E28</f>
        <v>0</v>
      </c>
      <c r="F27" s="31">
        <f t="shared" si="1"/>
        <v>10500</v>
      </c>
      <c r="G27" s="31">
        <v>98000</v>
      </c>
      <c r="H27" s="31">
        <f>H28</f>
        <v>0</v>
      </c>
      <c r="I27" s="31">
        <f t="shared" si="11"/>
        <v>98000</v>
      </c>
      <c r="J27" s="31">
        <v>0</v>
      </c>
      <c r="K27" s="31">
        <f>K28</f>
        <v>0</v>
      </c>
      <c r="L27" s="31">
        <f t="shared" si="12"/>
        <v>0</v>
      </c>
      <c r="M27" s="34"/>
    </row>
    <row r="28" spans="1:13" s="22" customFormat="1" ht="38.25" hidden="1" customHeight="1" x14ac:dyDescent="0.25">
      <c r="A28" s="21"/>
      <c r="B28" s="43" t="s">
        <v>16</v>
      </c>
      <c r="C28" s="43"/>
      <c r="D28" s="33">
        <v>10500</v>
      </c>
      <c r="E28" s="33">
        <f>E29</f>
        <v>0</v>
      </c>
      <c r="F28" s="33">
        <f t="shared" si="1"/>
        <v>10500</v>
      </c>
      <c r="G28" s="33">
        <v>98000</v>
      </c>
      <c r="H28" s="33">
        <f>H29</f>
        <v>0</v>
      </c>
      <c r="I28" s="33">
        <f t="shared" si="3"/>
        <v>98000</v>
      </c>
      <c r="J28" s="33">
        <v>0</v>
      </c>
      <c r="K28" s="33">
        <v>0</v>
      </c>
      <c r="L28" s="33">
        <f t="shared" si="4"/>
        <v>0</v>
      </c>
      <c r="M28" s="34"/>
    </row>
    <row r="29" spans="1:13" s="22" customFormat="1" ht="31.5" hidden="1" x14ac:dyDescent="0.25">
      <c r="A29" s="21"/>
      <c r="B29" s="35" t="s">
        <v>18</v>
      </c>
      <c r="C29" s="35" t="s">
        <v>19</v>
      </c>
      <c r="D29" s="33">
        <v>10500</v>
      </c>
      <c r="E29" s="33"/>
      <c r="F29" s="33">
        <f t="shared" si="1"/>
        <v>10500</v>
      </c>
      <c r="G29" s="33">
        <v>98000</v>
      </c>
      <c r="H29" s="33"/>
      <c r="I29" s="33">
        <f t="shared" si="3"/>
        <v>98000</v>
      </c>
      <c r="J29" s="33">
        <v>0</v>
      </c>
      <c r="K29" s="33"/>
      <c r="L29" s="33">
        <f t="shared" si="4"/>
        <v>0</v>
      </c>
      <c r="M29" s="34"/>
    </row>
    <row r="30" spans="1:13" s="22" customFormat="1" ht="33.75" customHeight="1" x14ac:dyDescent="0.25">
      <c r="A30" s="21"/>
      <c r="B30" s="50" t="s">
        <v>30</v>
      </c>
      <c r="C30" s="50"/>
      <c r="D30" s="31">
        <v>2891</v>
      </c>
      <c r="E30" s="31">
        <f>E31</f>
        <v>-2755.5</v>
      </c>
      <c r="F30" s="31">
        <f t="shared" si="1"/>
        <v>135.5</v>
      </c>
      <c r="G30" s="31">
        <v>11700</v>
      </c>
      <c r="H30" s="31">
        <f>H31</f>
        <v>0</v>
      </c>
      <c r="I30" s="31">
        <f t="shared" si="3"/>
        <v>11700</v>
      </c>
      <c r="J30" s="31">
        <v>0</v>
      </c>
      <c r="K30" s="31">
        <f>K31</f>
        <v>0</v>
      </c>
      <c r="L30" s="31">
        <f t="shared" si="4"/>
        <v>0</v>
      </c>
      <c r="M30" s="34"/>
    </row>
    <row r="31" spans="1:13" s="20" customFormat="1" ht="35.25" customHeight="1" x14ac:dyDescent="0.25">
      <c r="A31" s="19"/>
      <c r="B31" s="43" t="s">
        <v>2</v>
      </c>
      <c r="C31" s="43"/>
      <c r="D31" s="33">
        <v>2891</v>
      </c>
      <c r="E31" s="33">
        <f>E34+E32+E33</f>
        <v>-2755.5</v>
      </c>
      <c r="F31" s="33">
        <f t="shared" si="1"/>
        <v>135.5</v>
      </c>
      <c r="G31" s="33">
        <v>11700</v>
      </c>
      <c r="H31" s="33">
        <f>H34</f>
        <v>0</v>
      </c>
      <c r="I31" s="33">
        <f t="shared" si="3"/>
        <v>11700</v>
      </c>
      <c r="J31" s="33">
        <v>0</v>
      </c>
      <c r="K31" s="33">
        <f>K34</f>
        <v>0</v>
      </c>
      <c r="L31" s="33">
        <f t="shared" si="4"/>
        <v>0</v>
      </c>
      <c r="M31" s="34"/>
    </row>
    <row r="32" spans="1:13" s="20" customFormat="1" ht="63" x14ac:dyDescent="0.25">
      <c r="A32" s="19"/>
      <c r="B32" s="38" t="s">
        <v>21</v>
      </c>
      <c r="C32" s="35" t="s">
        <v>59</v>
      </c>
      <c r="D32" s="33">
        <v>780</v>
      </c>
      <c r="E32" s="33">
        <v>-714</v>
      </c>
      <c r="F32" s="33">
        <f t="shared" si="1"/>
        <v>66</v>
      </c>
      <c r="G32" s="33"/>
      <c r="H32" s="33"/>
      <c r="I32" s="33"/>
      <c r="J32" s="33"/>
      <c r="K32" s="33"/>
      <c r="L32" s="33"/>
      <c r="M32" s="34" t="s">
        <v>69</v>
      </c>
    </row>
    <row r="33" spans="1:13" s="20" customFormat="1" ht="31.5" x14ac:dyDescent="0.25">
      <c r="A33" s="19"/>
      <c r="B33" s="54" t="s">
        <v>5</v>
      </c>
      <c r="C33" s="35" t="s">
        <v>58</v>
      </c>
      <c r="D33" s="33">
        <v>39</v>
      </c>
      <c r="E33" s="33">
        <v>-24.8</v>
      </c>
      <c r="F33" s="33">
        <f t="shared" si="1"/>
        <v>14.2</v>
      </c>
      <c r="G33" s="33"/>
      <c r="H33" s="33"/>
      <c r="I33" s="33"/>
      <c r="J33" s="33"/>
      <c r="K33" s="33"/>
      <c r="L33" s="33"/>
      <c r="M33" s="34" t="s">
        <v>63</v>
      </c>
    </row>
    <row r="34" spans="1:13" s="20" customFormat="1" ht="47.25" x14ac:dyDescent="0.25">
      <c r="A34" s="19"/>
      <c r="B34" s="55"/>
      <c r="C34" s="35" t="s">
        <v>31</v>
      </c>
      <c r="D34" s="33">
        <v>2072</v>
      </c>
      <c r="E34" s="33">
        <v>-2016.7</v>
      </c>
      <c r="F34" s="33">
        <f t="shared" si="1"/>
        <v>55.299999999999955</v>
      </c>
      <c r="G34" s="33">
        <v>11700</v>
      </c>
      <c r="H34" s="33"/>
      <c r="I34" s="33">
        <f t="shared" si="3"/>
        <v>11700</v>
      </c>
      <c r="J34" s="33">
        <v>0</v>
      </c>
      <c r="K34" s="33"/>
      <c r="L34" s="33">
        <f t="shared" si="4"/>
        <v>0</v>
      </c>
      <c r="M34" s="34" t="s">
        <v>68</v>
      </c>
    </row>
    <row r="35" spans="1:13" s="22" customFormat="1" ht="34.5" customHeight="1" x14ac:dyDescent="0.25">
      <c r="A35" s="21"/>
      <c r="B35" s="50" t="s">
        <v>32</v>
      </c>
      <c r="C35" s="50"/>
      <c r="D35" s="31">
        <f>D36</f>
        <v>1000</v>
      </c>
      <c r="E35" s="31">
        <f>E36</f>
        <v>-967.9</v>
      </c>
      <c r="F35" s="31">
        <f t="shared" si="1"/>
        <v>32.100000000000023</v>
      </c>
      <c r="G35" s="31">
        <v>12000</v>
      </c>
      <c r="H35" s="31" t="e">
        <f>H36</f>
        <v>#REF!</v>
      </c>
      <c r="I35" s="31" t="e">
        <f t="shared" si="3"/>
        <v>#REF!</v>
      </c>
      <c r="J35" s="31">
        <v>0</v>
      </c>
      <c r="K35" s="31" t="e">
        <f>K36</f>
        <v>#REF!</v>
      </c>
      <c r="L35" s="31" t="e">
        <f t="shared" si="4"/>
        <v>#REF!</v>
      </c>
      <c r="M35" s="34"/>
    </row>
    <row r="36" spans="1:13" s="22" customFormat="1" ht="15.75" x14ac:dyDescent="0.25">
      <c r="A36" s="21"/>
      <c r="B36" s="43" t="s">
        <v>46</v>
      </c>
      <c r="C36" s="43"/>
      <c r="D36" s="33">
        <v>1000</v>
      </c>
      <c r="E36" s="33">
        <f>E37</f>
        <v>-967.9</v>
      </c>
      <c r="F36" s="33">
        <f t="shared" si="1"/>
        <v>32.100000000000023</v>
      </c>
      <c r="G36" s="33">
        <v>12000</v>
      </c>
      <c r="H36" s="33" t="e">
        <f>H37+#REF!</f>
        <v>#REF!</v>
      </c>
      <c r="I36" s="33" t="e">
        <f t="shared" si="3"/>
        <v>#REF!</v>
      </c>
      <c r="J36" s="33">
        <v>0</v>
      </c>
      <c r="K36" s="33" t="e">
        <f>K37+#REF!</f>
        <v>#REF!</v>
      </c>
      <c r="L36" s="33" t="e">
        <f t="shared" si="4"/>
        <v>#REF!</v>
      </c>
      <c r="M36" s="34"/>
    </row>
    <row r="37" spans="1:13" s="22" customFormat="1" ht="47.25" x14ac:dyDescent="0.25">
      <c r="A37" s="21"/>
      <c r="B37" s="38" t="s">
        <v>44</v>
      </c>
      <c r="C37" s="35" t="s">
        <v>45</v>
      </c>
      <c r="D37" s="33">
        <v>1000</v>
      </c>
      <c r="E37" s="33">
        <v>-967.9</v>
      </c>
      <c r="F37" s="33">
        <f t="shared" si="1"/>
        <v>32.100000000000023</v>
      </c>
      <c r="G37" s="33">
        <v>12000</v>
      </c>
      <c r="H37" s="33"/>
      <c r="I37" s="33">
        <f t="shared" si="3"/>
        <v>12000</v>
      </c>
      <c r="J37" s="33">
        <v>0</v>
      </c>
      <c r="K37" s="33"/>
      <c r="L37" s="33">
        <f t="shared" si="4"/>
        <v>0</v>
      </c>
      <c r="M37" s="34" t="s">
        <v>68</v>
      </c>
    </row>
    <row r="38" spans="1:13" s="24" customFormat="1" ht="40.5" customHeight="1" x14ac:dyDescent="0.25">
      <c r="A38" s="23"/>
      <c r="B38" s="50" t="s">
        <v>11</v>
      </c>
      <c r="C38" s="50"/>
      <c r="D38" s="31">
        <v>2408075.8000000003</v>
      </c>
      <c r="E38" s="31">
        <f>E39</f>
        <v>-277785.90000000002</v>
      </c>
      <c r="F38" s="31">
        <f t="shared" si="1"/>
        <v>2130289.9000000004</v>
      </c>
      <c r="G38" s="31">
        <v>4107451.7</v>
      </c>
      <c r="H38" s="31">
        <f>H39</f>
        <v>0</v>
      </c>
      <c r="I38" s="31">
        <f t="shared" si="3"/>
        <v>4107451.7</v>
      </c>
      <c r="J38" s="31">
        <v>2751825.5999999996</v>
      </c>
      <c r="K38" s="31">
        <f>K39</f>
        <v>0</v>
      </c>
      <c r="L38" s="31">
        <f t="shared" si="4"/>
        <v>2751825.5999999996</v>
      </c>
      <c r="M38" s="40"/>
    </row>
    <row r="39" spans="1:13" s="24" customFormat="1" ht="32.25" customHeight="1" x14ac:dyDescent="0.25">
      <c r="A39" s="23"/>
      <c r="B39" s="50" t="s">
        <v>32</v>
      </c>
      <c r="C39" s="50"/>
      <c r="D39" s="31">
        <v>2408075.8000000003</v>
      </c>
      <c r="E39" s="31">
        <f>E40</f>
        <v>-277785.90000000002</v>
      </c>
      <c r="F39" s="31">
        <f t="shared" si="1"/>
        <v>2130289.9000000004</v>
      </c>
      <c r="G39" s="31">
        <v>4107451.7</v>
      </c>
      <c r="H39" s="31">
        <f>H40</f>
        <v>0</v>
      </c>
      <c r="I39" s="31">
        <f t="shared" si="3"/>
        <v>4107451.7</v>
      </c>
      <c r="J39" s="31">
        <v>2751825.5999999996</v>
      </c>
      <c r="K39" s="31">
        <f>K40</f>
        <v>0</v>
      </c>
      <c r="L39" s="31">
        <f t="shared" si="4"/>
        <v>2751825.5999999996</v>
      </c>
      <c r="M39" s="37"/>
    </row>
    <row r="40" spans="1:13" s="24" customFormat="1" ht="15.75" customHeight="1" x14ac:dyDescent="0.25">
      <c r="A40" s="23"/>
      <c r="B40" s="53" t="s">
        <v>1</v>
      </c>
      <c r="C40" s="53"/>
      <c r="D40" s="33">
        <v>2408075.8000000003</v>
      </c>
      <c r="E40" s="33">
        <f>SUM(E41:E42)</f>
        <v>-277785.90000000002</v>
      </c>
      <c r="F40" s="33">
        <f t="shared" si="1"/>
        <v>2130289.9000000004</v>
      </c>
      <c r="G40" s="33">
        <v>4107451.7</v>
      </c>
      <c r="H40" s="33">
        <f>SUM(H41:H42)</f>
        <v>0</v>
      </c>
      <c r="I40" s="33">
        <f t="shared" si="3"/>
        <v>4107451.7</v>
      </c>
      <c r="J40" s="33">
        <v>2751825.5999999996</v>
      </c>
      <c r="K40" s="33">
        <f>SUM(K41:K42)</f>
        <v>0</v>
      </c>
      <c r="L40" s="33">
        <f t="shared" si="4"/>
        <v>2751825.5999999996</v>
      </c>
      <c r="M40" s="37"/>
    </row>
    <row r="41" spans="1:13" s="13" customFormat="1" ht="78.75" x14ac:dyDescent="0.25">
      <c r="B41" s="41" t="s">
        <v>21</v>
      </c>
      <c r="C41" s="41" t="s">
        <v>36</v>
      </c>
      <c r="D41" s="33">
        <v>291877.19999999995</v>
      </c>
      <c r="E41" s="33">
        <v>-276785.90000000002</v>
      </c>
      <c r="F41" s="33">
        <f t="shared" si="1"/>
        <v>15091.29999999993</v>
      </c>
      <c r="G41" s="33">
        <v>765573.2</v>
      </c>
      <c r="H41" s="33"/>
      <c r="I41" s="33">
        <f t="shared" si="3"/>
        <v>765573.2</v>
      </c>
      <c r="J41" s="33">
        <v>625419</v>
      </c>
      <c r="K41" s="33"/>
      <c r="L41" s="33">
        <f t="shared" si="4"/>
        <v>625419</v>
      </c>
      <c r="M41" s="40" t="s">
        <v>60</v>
      </c>
    </row>
    <row r="42" spans="1:13" s="13" customFormat="1" ht="47.25" x14ac:dyDescent="0.25">
      <c r="B42" s="41" t="s">
        <v>20</v>
      </c>
      <c r="C42" s="41" t="s">
        <v>37</v>
      </c>
      <c r="D42" s="33">
        <v>1000</v>
      </c>
      <c r="E42" s="33">
        <v>-1000</v>
      </c>
      <c r="F42" s="33">
        <f t="shared" si="1"/>
        <v>0</v>
      </c>
      <c r="G42" s="33">
        <v>11000</v>
      </c>
      <c r="H42" s="33"/>
      <c r="I42" s="33">
        <f t="shared" si="3"/>
        <v>11000</v>
      </c>
      <c r="J42" s="33">
        <v>29306.5</v>
      </c>
      <c r="K42" s="33"/>
      <c r="L42" s="33">
        <f t="shared" si="4"/>
        <v>29306.5</v>
      </c>
      <c r="M42" s="40" t="s">
        <v>61</v>
      </c>
    </row>
    <row r="43" spans="1:13" s="13" customFormat="1" x14ac:dyDescent="0.25">
      <c r="B43" s="25"/>
      <c r="C43" s="25"/>
    </row>
    <row r="44" spans="1:13" s="13" customFormat="1" x14ac:dyDescent="0.25">
      <c r="B44" s="25"/>
      <c r="C44" s="25"/>
    </row>
    <row r="45" spans="1:13" s="13" customFormat="1" x14ac:dyDescent="0.25">
      <c r="B45" s="25"/>
      <c r="C45" s="25"/>
    </row>
    <row r="46" spans="1:13" s="13" customFormat="1" x14ac:dyDescent="0.25">
      <c r="B46" s="25"/>
      <c r="C46" s="25"/>
    </row>
    <row r="47" spans="1:13" s="13" customFormat="1" x14ac:dyDescent="0.25">
      <c r="B47" s="25"/>
      <c r="C47" s="25"/>
    </row>
    <row r="48" spans="1:13" s="13" customFormat="1" x14ac:dyDescent="0.25">
      <c r="B48" s="25"/>
      <c r="C48" s="25"/>
    </row>
    <row r="49" spans="2:3" s="13" customFormat="1" x14ac:dyDescent="0.25">
      <c r="B49" s="25"/>
      <c r="C49" s="25"/>
    </row>
    <row r="50" spans="2:3" s="13" customFormat="1" x14ac:dyDescent="0.25">
      <c r="B50" s="25"/>
      <c r="C50" s="25"/>
    </row>
    <row r="51" spans="2:3" s="13" customFormat="1" x14ac:dyDescent="0.25">
      <c r="B51" s="25"/>
      <c r="C51" s="25"/>
    </row>
    <row r="52" spans="2:3" s="13" customFormat="1" x14ac:dyDescent="0.25">
      <c r="B52" s="25"/>
      <c r="C52" s="25"/>
    </row>
    <row r="53" spans="2:3" s="13" customFormat="1" x14ac:dyDescent="0.25">
      <c r="B53" s="25"/>
      <c r="C53" s="25"/>
    </row>
    <row r="54" spans="2:3" s="13" customFormat="1" x14ac:dyDescent="0.25">
      <c r="B54" s="25"/>
      <c r="C54" s="25"/>
    </row>
    <row r="55" spans="2:3" s="13" customFormat="1" x14ac:dyDescent="0.25">
      <c r="B55" s="25"/>
      <c r="C55" s="25"/>
    </row>
    <row r="56" spans="2:3" s="13" customFormat="1" x14ac:dyDescent="0.25">
      <c r="B56" s="25"/>
      <c r="C56" s="25"/>
    </row>
    <row r="57" spans="2:3" s="13" customFormat="1" x14ac:dyDescent="0.25">
      <c r="B57" s="25"/>
      <c r="C57" s="25"/>
    </row>
    <row r="58" spans="2:3" s="13" customFormat="1" x14ac:dyDescent="0.25">
      <c r="B58" s="25"/>
      <c r="C58" s="25"/>
    </row>
    <row r="59" spans="2:3" s="13" customFormat="1" x14ac:dyDescent="0.25">
      <c r="B59" s="25"/>
      <c r="C59" s="25"/>
    </row>
    <row r="60" spans="2:3" s="13" customFormat="1" x14ac:dyDescent="0.25">
      <c r="B60" s="25"/>
      <c r="C60" s="25"/>
    </row>
    <row r="61" spans="2:3" s="13" customFormat="1" x14ac:dyDescent="0.25">
      <c r="B61" s="25"/>
      <c r="C61" s="25"/>
    </row>
    <row r="62" spans="2:3" s="13" customFormat="1" x14ac:dyDescent="0.25">
      <c r="B62" s="25"/>
      <c r="C62" s="25"/>
    </row>
    <row r="63" spans="2:3" s="13" customFormat="1" x14ac:dyDescent="0.25">
      <c r="B63" s="25"/>
      <c r="C63" s="25"/>
    </row>
    <row r="64" spans="2:3" s="13" customFormat="1" x14ac:dyDescent="0.25">
      <c r="B64" s="25"/>
      <c r="C64" s="25"/>
    </row>
    <row r="65" spans="2:3" s="13" customFormat="1" x14ac:dyDescent="0.25">
      <c r="B65" s="25"/>
      <c r="C65" s="25"/>
    </row>
    <row r="66" spans="2:3" s="13" customFormat="1" x14ac:dyDescent="0.25">
      <c r="B66" s="25"/>
      <c r="C66" s="25"/>
    </row>
    <row r="67" spans="2:3" s="13" customFormat="1" x14ac:dyDescent="0.25">
      <c r="B67" s="25"/>
      <c r="C67" s="25"/>
    </row>
    <row r="68" spans="2:3" s="13" customFormat="1" x14ac:dyDescent="0.25">
      <c r="B68" s="25"/>
      <c r="C68" s="25"/>
    </row>
    <row r="69" spans="2:3" s="13" customFormat="1" x14ac:dyDescent="0.25">
      <c r="B69" s="25"/>
      <c r="C69" s="25"/>
    </row>
    <row r="70" spans="2:3" s="13" customFormat="1" x14ac:dyDescent="0.25">
      <c r="B70" s="25"/>
      <c r="C70" s="25"/>
    </row>
    <row r="71" spans="2:3" s="13" customFormat="1" x14ac:dyDescent="0.25">
      <c r="B71" s="25"/>
      <c r="C71" s="25"/>
    </row>
    <row r="72" spans="2:3" s="13" customFormat="1" x14ac:dyDescent="0.25">
      <c r="B72" s="25"/>
      <c r="C72" s="25"/>
    </row>
    <row r="73" spans="2:3" s="13" customFormat="1" x14ac:dyDescent="0.25">
      <c r="B73" s="25"/>
      <c r="C73" s="25"/>
    </row>
    <row r="74" spans="2:3" s="13" customFormat="1" x14ac:dyDescent="0.25">
      <c r="B74" s="25"/>
      <c r="C74" s="25"/>
    </row>
    <row r="75" spans="2:3" s="13" customFormat="1" x14ac:dyDescent="0.25">
      <c r="B75" s="25"/>
      <c r="C75" s="25"/>
    </row>
    <row r="76" spans="2:3" s="13" customFormat="1" x14ac:dyDescent="0.25">
      <c r="B76" s="25"/>
      <c r="C76" s="25"/>
    </row>
    <row r="77" spans="2:3" s="13" customFormat="1" x14ac:dyDescent="0.25">
      <c r="B77" s="25"/>
      <c r="C77" s="25"/>
    </row>
    <row r="78" spans="2:3" s="13" customFormat="1" x14ac:dyDescent="0.25">
      <c r="B78" s="25"/>
      <c r="C78" s="25"/>
    </row>
    <row r="79" spans="2:3" s="13" customFormat="1" x14ac:dyDescent="0.25">
      <c r="B79" s="25"/>
      <c r="C79" s="25"/>
    </row>
    <row r="80" spans="2:3" s="13" customFormat="1" x14ac:dyDescent="0.25">
      <c r="B80" s="25"/>
      <c r="C80" s="25"/>
    </row>
    <row r="81" spans="2:3" s="13" customFormat="1" x14ac:dyDescent="0.25">
      <c r="B81" s="25"/>
      <c r="C81" s="25"/>
    </row>
    <row r="82" spans="2:3" s="13" customFormat="1" x14ac:dyDescent="0.25">
      <c r="B82" s="25"/>
      <c r="C82" s="25"/>
    </row>
    <row r="83" spans="2:3" s="13" customFormat="1" x14ac:dyDescent="0.25">
      <c r="B83" s="25"/>
      <c r="C83" s="25"/>
    </row>
    <row r="84" spans="2:3" s="13" customFormat="1" x14ac:dyDescent="0.25">
      <c r="B84" s="25"/>
      <c r="C84" s="25"/>
    </row>
    <row r="85" spans="2:3" s="13" customFormat="1" x14ac:dyDescent="0.25">
      <c r="B85" s="25"/>
      <c r="C85" s="25"/>
    </row>
    <row r="86" spans="2:3" s="13" customFormat="1" x14ac:dyDescent="0.25">
      <c r="B86" s="25"/>
      <c r="C86" s="25"/>
    </row>
    <row r="87" spans="2:3" s="13" customFormat="1" x14ac:dyDescent="0.25">
      <c r="B87" s="25"/>
      <c r="C87" s="25"/>
    </row>
    <row r="88" spans="2:3" s="13" customFormat="1" x14ac:dyDescent="0.25">
      <c r="B88" s="25"/>
      <c r="C88" s="25"/>
    </row>
    <row r="89" spans="2:3" s="13" customFormat="1" x14ac:dyDescent="0.25">
      <c r="B89" s="25"/>
      <c r="C89" s="25"/>
    </row>
    <row r="90" spans="2:3" s="13" customFormat="1" x14ac:dyDescent="0.25">
      <c r="B90" s="25"/>
      <c r="C90" s="25"/>
    </row>
    <row r="91" spans="2:3" s="13" customFormat="1" x14ac:dyDescent="0.25">
      <c r="B91" s="25"/>
      <c r="C91" s="25"/>
    </row>
    <row r="92" spans="2:3" s="13" customFormat="1" x14ac:dyDescent="0.25">
      <c r="B92" s="25"/>
      <c r="C92" s="25"/>
    </row>
    <row r="93" spans="2:3" s="13" customFormat="1" x14ac:dyDescent="0.25">
      <c r="B93" s="25"/>
      <c r="C93" s="25"/>
    </row>
    <row r="94" spans="2:3" s="13" customFormat="1" x14ac:dyDescent="0.25">
      <c r="B94" s="25"/>
      <c r="C94" s="25"/>
    </row>
    <row r="95" spans="2:3" s="13" customFormat="1" x14ac:dyDescent="0.25">
      <c r="B95" s="25"/>
      <c r="C95" s="25"/>
    </row>
    <row r="96" spans="2:3" s="13" customFormat="1" x14ac:dyDescent="0.25">
      <c r="B96" s="25"/>
      <c r="C96" s="25"/>
    </row>
    <row r="97" spans="2:3" s="13" customFormat="1" x14ac:dyDescent="0.25">
      <c r="B97" s="25"/>
      <c r="C97" s="25"/>
    </row>
    <row r="98" spans="2:3" s="13" customFormat="1" x14ac:dyDescent="0.25">
      <c r="B98" s="25"/>
      <c r="C98" s="25"/>
    </row>
    <row r="99" spans="2:3" s="13" customFormat="1" x14ac:dyDescent="0.25">
      <c r="B99" s="25"/>
      <c r="C99" s="25"/>
    </row>
    <row r="100" spans="2:3" s="13" customFormat="1" x14ac:dyDescent="0.25">
      <c r="B100" s="25"/>
      <c r="C100" s="25"/>
    </row>
    <row r="101" spans="2:3" s="13" customFormat="1" x14ac:dyDescent="0.25">
      <c r="B101" s="25"/>
      <c r="C101" s="25"/>
    </row>
    <row r="102" spans="2:3" s="13" customFormat="1" x14ac:dyDescent="0.25">
      <c r="B102" s="25"/>
      <c r="C102" s="25"/>
    </row>
    <row r="103" spans="2:3" s="13" customFormat="1" x14ac:dyDescent="0.25">
      <c r="B103" s="25"/>
      <c r="C103" s="25"/>
    </row>
    <row r="104" spans="2:3" s="13" customFormat="1" x14ac:dyDescent="0.25">
      <c r="B104" s="25"/>
      <c r="C104" s="25"/>
    </row>
    <row r="105" spans="2:3" s="13" customFormat="1" x14ac:dyDescent="0.25">
      <c r="B105" s="25"/>
      <c r="C105" s="25"/>
    </row>
    <row r="106" spans="2:3" s="13" customFormat="1" x14ac:dyDescent="0.25">
      <c r="B106" s="25"/>
      <c r="C106" s="25"/>
    </row>
    <row r="107" spans="2:3" s="13" customFormat="1" x14ac:dyDescent="0.25">
      <c r="B107" s="25"/>
      <c r="C107" s="25"/>
    </row>
    <row r="108" spans="2:3" s="13" customFormat="1" x14ac:dyDescent="0.25">
      <c r="B108" s="25"/>
      <c r="C108" s="25"/>
    </row>
    <row r="109" spans="2:3" s="13" customFormat="1" x14ac:dyDescent="0.25">
      <c r="B109" s="25"/>
      <c r="C109" s="25"/>
    </row>
    <row r="110" spans="2:3" s="13" customFormat="1" x14ac:dyDescent="0.25">
      <c r="B110" s="25"/>
      <c r="C110" s="25"/>
    </row>
    <row r="111" spans="2:3" s="13" customFormat="1" x14ac:dyDescent="0.25">
      <c r="B111" s="25"/>
      <c r="C111" s="25"/>
    </row>
    <row r="112" spans="2:3" s="13" customFormat="1" x14ac:dyDescent="0.25">
      <c r="B112" s="25"/>
      <c r="C112" s="25"/>
    </row>
    <row r="113" spans="2:3" s="13" customFormat="1" x14ac:dyDescent="0.25">
      <c r="B113" s="25"/>
      <c r="C113" s="25"/>
    </row>
    <row r="114" spans="2:3" s="13" customFormat="1" x14ac:dyDescent="0.25">
      <c r="B114" s="25"/>
      <c r="C114" s="25"/>
    </row>
    <row r="115" spans="2:3" s="13" customFormat="1" x14ac:dyDescent="0.25">
      <c r="B115" s="25"/>
      <c r="C115" s="25"/>
    </row>
    <row r="116" spans="2:3" s="13" customFormat="1" x14ac:dyDescent="0.25">
      <c r="B116" s="25"/>
      <c r="C116" s="25"/>
    </row>
    <row r="117" spans="2:3" s="13" customFormat="1" x14ac:dyDescent="0.25">
      <c r="B117" s="25"/>
      <c r="C117" s="25"/>
    </row>
    <row r="118" spans="2:3" s="13" customFormat="1" x14ac:dyDescent="0.25">
      <c r="B118" s="25"/>
      <c r="C118" s="25"/>
    </row>
    <row r="119" spans="2:3" s="13" customFormat="1" x14ac:dyDescent="0.25">
      <c r="B119" s="25"/>
      <c r="C119" s="25"/>
    </row>
    <row r="120" spans="2:3" s="13" customFormat="1" x14ac:dyDescent="0.25">
      <c r="B120" s="25"/>
      <c r="C120" s="25"/>
    </row>
    <row r="121" spans="2:3" s="13" customFormat="1" x14ac:dyDescent="0.25">
      <c r="B121" s="25"/>
      <c r="C121" s="25"/>
    </row>
    <row r="122" spans="2:3" s="13" customFormat="1" x14ac:dyDescent="0.25">
      <c r="B122" s="25"/>
      <c r="C122" s="25"/>
    </row>
    <row r="123" spans="2:3" s="13" customFormat="1" x14ac:dyDescent="0.25">
      <c r="B123" s="25"/>
      <c r="C123" s="25"/>
    </row>
    <row r="124" spans="2:3" s="13" customFormat="1" x14ac:dyDescent="0.25">
      <c r="B124" s="25"/>
      <c r="C124" s="25"/>
    </row>
    <row r="125" spans="2:3" s="13" customFormat="1" x14ac:dyDescent="0.25">
      <c r="B125" s="25"/>
      <c r="C125" s="25"/>
    </row>
    <row r="126" spans="2:3" s="13" customFormat="1" x14ac:dyDescent="0.25">
      <c r="B126" s="25"/>
      <c r="C126" s="25"/>
    </row>
    <row r="127" spans="2:3" s="13" customFormat="1" x14ac:dyDescent="0.25">
      <c r="B127" s="25"/>
      <c r="C127" s="25"/>
    </row>
    <row r="128" spans="2:3" s="13" customFormat="1" x14ac:dyDescent="0.25">
      <c r="B128" s="25"/>
      <c r="C128" s="25"/>
    </row>
    <row r="129" spans="2:3" s="13" customFormat="1" x14ac:dyDescent="0.25">
      <c r="B129" s="25"/>
      <c r="C129" s="25"/>
    </row>
    <row r="130" spans="2:3" s="13" customFormat="1" x14ac:dyDescent="0.25">
      <c r="B130" s="25"/>
      <c r="C130" s="25"/>
    </row>
    <row r="131" spans="2:3" s="13" customFormat="1" x14ac:dyDescent="0.25">
      <c r="B131" s="25"/>
      <c r="C131" s="25"/>
    </row>
    <row r="132" spans="2:3" s="13" customFormat="1" x14ac:dyDescent="0.25">
      <c r="B132" s="25"/>
      <c r="C132" s="25"/>
    </row>
    <row r="133" spans="2:3" s="13" customFormat="1" x14ac:dyDescent="0.25">
      <c r="B133" s="25"/>
      <c r="C133" s="25"/>
    </row>
    <row r="134" spans="2:3" s="13" customFormat="1" x14ac:dyDescent="0.25">
      <c r="B134" s="25"/>
      <c r="C134" s="25"/>
    </row>
    <row r="135" spans="2:3" s="13" customFormat="1" x14ac:dyDescent="0.25">
      <c r="B135" s="25"/>
      <c r="C135" s="25"/>
    </row>
    <row r="136" spans="2:3" s="13" customFormat="1" x14ac:dyDescent="0.25">
      <c r="B136" s="25"/>
      <c r="C136" s="25"/>
    </row>
    <row r="137" spans="2:3" s="13" customFormat="1" x14ac:dyDescent="0.25">
      <c r="B137" s="25"/>
      <c r="C137" s="25"/>
    </row>
    <row r="138" spans="2:3" s="13" customFormat="1" x14ac:dyDescent="0.25">
      <c r="B138" s="25"/>
      <c r="C138" s="25"/>
    </row>
    <row r="139" spans="2:3" s="13" customFormat="1" x14ac:dyDescent="0.25">
      <c r="B139" s="25"/>
      <c r="C139" s="25"/>
    </row>
    <row r="140" spans="2:3" s="13" customFormat="1" x14ac:dyDescent="0.25">
      <c r="B140" s="25"/>
      <c r="C140" s="25"/>
    </row>
    <row r="141" spans="2:3" s="13" customFormat="1" x14ac:dyDescent="0.25">
      <c r="B141" s="25"/>
      <c r="C141" s="25"/>
    </row>
    <row r="142" spans="2:3" s="13" customFormat="1" x14ac:dyDescent="0.25">
      <c r="B142" s="25"/>
      <c r="C142" s="25"/>
    </row>
    <row r="143" spans="2:3" s="13" customFormat="1" x14ac:dyDescent="0.25">
      <c r="B143" s="25"/>
      <c r="C143" s="25"/>
    </row>
    <row r="144" spans="2:3" s="13" customFormat="1" x14ac:dyDescent="0.25">
      <c r="B144" s="25"/>
      <c r="C144" s="25"/>
    </row>
    <row r="145" spans="2:3" s="13" customFormat="1" x14ac:dyDescent="0.25">
      <c r="B145" s="25"/>
      <c r="C145" s="25"/>
    </row>
    <row r="146" spans="2:3" s="13" customFormat="1" x14ac:dyDescent="0.25">
      <c r="B146" s="25"/>
      <c r="C146" s="25"/>
    </row>
    <row r="147" spans="2:3" s="13" customFormat="1" x14ac:dyDescent="0.25">
      <c r="B147" s="25"/>
      <c r="C147" s="25"/>
    </row>
    <row r="148" spans="2:3" s="13" customFormat="1" x14ac:dyDescent="0.25">
      <c r="B148" s="25"/>
      <c r="C148" s="25"/>
    </row>
    <row r="149" spans="2:3" s="13" customFormat="1" x14ac:dyDescent="0.25">
      <c r="B149" s="25"/>
      <c r="C149" s="25"/>
    </row>
    <row r="150" spans="2:3" s="13" customFormat="1" x14ac:dyDescent="0.25">
      <c r="B150" s="25"/>
      <c r="C150" s="25"/>
    </row>
    <row r="151" spans="2:3" s="13" customFormat="1" x14ac:dyDescent="0.25">
      <c r="B151" s="25"/>
      <c r="C151" s="25"/>
    </row>
    <row r="152" spans="2:3" s="13" customFormat="1" x14ac:dyDescent="0.25">
      <c r="B152" s="25"/>
      <c r="C152" s="25"/>
    </row>
    <row r="153" spans="2:3" s="13" customFormat="1" x14ac:dyDescent="0.25">
      <c r="B153" s="25"/>
      <c r="C153" s="25"/>
    </row>
    <row r="154" spans="2:3" s="13" customFormat="1" x14ac:dyDescent="0.25">
      <c r="B154" s="25"/>
      <c r="C154" s="25"/>
    </row>
    <row r="155" spans="2:3" s="13" customFormat="1" x14ac:dyDescent="0.25">
      <c r="B155" s="25"/>
      <c r="C155" s="25"/>
    </row>
    <row r="156" spans="2:3" s="13" customFormat="1" x14ac:dyDescent="0.25">
      <c r="B156" s="25"/>
      <c r="C156" s="25"/>
    </row>
    <row r="157" spans="2:3" s="13" customFormat="1" x14ac:dyDescent="0.25">
      <c r="B157" s="25"/>
      <c r="C157" s="25"/>
    </row>
    <row r="158" spans="2:3" s="13" customFormat="1" x14ac:dyDescent="0.25">
      <c r="B158" s="25"/>
      <c r="C158" s="25"/>
    </row>
    <row r="159" spans="2:3" s="13" customFormat="1" x14ac:dyDescent="0.25">
      <c r="B159" s="25"/>
      <c r="C159" s="25"/>
    </row>
    <row r="160" spans="2:3" s="13" customFormat="1" x14ac:dyDescent="0.25">
      <c r="B160" s="25"/>
      <c r="C160" s="25"/>
    </row>
    <row r="161" spans="2:3" s="13" customFormat="1" x14ac:dyDescent="0.25">
      <c r="B161" s="25"/>
      <c r="C161" s="25"/>
    </row>
    <row r="162" spans="2:3" s="13" customFormat="1" x14ac:dyDescent="0.25">
      <c r="B162" s="25"/>
      <c r="C162" s="25"/>
    </row>
    <row r="163" spans="2:3" s="13" customFormat="1" x14ac:dyDescent="0.25">
      <c r="B163" s="25"/>
      <c r="C163" s="25"/>
    </row>
    <row r="164" spans="2:3" s="13" customFormat="1" x14ac:dyDescent="0.25">
      <c r="B164" s="25"/>
      <c r="C164" s="25"/>
    </row>
    <row r="165" spans="2:3" s="13" customFormat="1" x14ac:dyDescent="0.25">
      <c r="B165" s="25"/>
      <c r="C165" s="25"/>
    </row>
    <row r="166" spans="2:3" s="13" customFormat="1" x14ac:dyDescent="0.25">
      <c r="B166" s="25"/>
      <c r="C166" s="25"/>
    </row>
    <row r="167" spans="2:3" s="13" customFormat="1" x14ac:dyDescent="0.25">
      <c r="B167" s="25"/>
      <c r="C167" s="25"/>
    </row>
    <row r="168" spans="2:3" s="13" customFormat="1" x14ac:dyDescent="0.25">
      <c r="B168" s="25"/>
      <c r="C168" s="25"/>
    </row>
    <row r="169" spans="2:3" s="13" customFormat="1" x14ac:dyDescent="0.25">
      <c r="B169" s="25"/>
      <c r="C169" s="25"/>
    </row>
    <row r="170" spans="2:3" s="13" customFormat="1" x14ac:dyDescent="0.25">
      <c r="B170" s="25"/>
      <c r="C170" s="25"/>
    </row>
    <row r="171" spans="2:3" s="13" customFormat="1" x14ac:dyDescent="0.25">
      <c r="B171" s="25"/>
      <c r="C171" s="25"/>
    </row>
    <row r="172" spans="2:3" s="13" customFormat="1" x14ac:dyDescent="0.25">
      <c r="B172" s="25"/>
      <c r="C172" s="25"/>
    </row>
    <row r="173" spans="2:3" s="13" customFormat="1" x14ac:dyDescent="0.25">
      <c r="B173" s="25"/>
      <c r="C173" s="25"/>
    </row>
    <row r="174" spans="2:3" s="13" customFormat="1" x14ac:dyDescent="0.25">
      <c r="B174" s="25"/>
      <c r="C174" s="25"/>
    </row>
    <row r="175" spans="2:3" s="13" customFormat="1" x14ac:dyDescent="0.25">
      <c r="B175" s="25"/>
      <c r="C175" s="25"/>
    </row>
    <row r="176" spans="2:3" s="13" customFormat="1" x14ac:dyDescent="0.25">
      <c r="B176" s="25"/>
      <c r="C176" s="25"/>
    </row>
    <row r="177" spans="2:3" s="13" customFormat="1" x14ac:dyDescent="0.25">
      <c r="B177" s="25"/>
      <c r="C177" s="25"/>
    </row>
    <row r="178" spans="2:3" s="13" customFormat="1" x14ac:dyDescent="0.25">
      <c r="B178" s="25"/>
      <c r="C178" s="25"/>
    </row>
    <row r="179" spans="2:3" s="13" customFormat="1" x14ac:dyDescent="0.25">
      <c r="B179" s="25"/>
      <c r="C179" s="25"/>
    </row>
    <row r="180" spans="2:3" s="13" customFormat="1" x14ac:dyDescent="0.25">
      <c r="B180" s="25"/>
      <c r="C180" s="25"/>
    </row>
    <row r="181" spans="2:3" s="13" customFormat="1" x14ac:dyDescent="0.25">
      <c r="B181" s="25"/>
      <c r="C181" s="25"/>
    </row>
    <row r="182" spans="2:3" s="13" customFormat="1" x14ac:dyDescent="0.25">
      <c r="B182" s="25"/>
      <c r="C182" s="25"/>
    </row>
    <row r="183" spans="2:3" s="13" customFormat="1" x14ac:dyDescent="0.25">
      <c r="B183" s="25"/>
      <c r="C183" s="25"/>
    </row>
    <row r="184" spans="2:3" s="13" customFormat="1" x14ac:dyDescent="0.25">
      <c r="B184" s="25"/>
      <c r="C184" s="25"/>
    </row>
    <row r="185" spans="2:3" s="13" customFormat="1" x14ac:dyDescent="0.25">
      <c r="B185" s="25"/>
      <c r="C185" s="25"/>
    </row>
    <row r="186" spans="2:3" s="13" customFormat="1" x14ac:dyDescent="0.25">
      <c r="B186" s="25"/>
      <c r="C186" s="25"/>
    </row>
    <row r="187" spans="2:3" s="13" customFormat="1" x14ac:dyDescent="0.25">
      <c r="B187" s="25"/>
      <c r="C187" s="25"/>
    </row>
    <row r="188" spans="2:3" s="13" customFormat="1" x14ac:dyDescent="0.25">
      <c r="B188" s="25"/>
      <c r="C188" s="25"/>
    </row>
    <row r="189" spans="2:3" s="13" customFormat="1" x14ac:dyDescent="0.25">
      <c r="B189" s="25"/>
      <c r="C189" s="25"/>
    </row>
    <row r="190" spans="2:3" s="13" customFormat="1" x14ac:dyDescent="0.25">
      <c r="B190" s="25"/>
      <c r="C190" s="25"/>
    </row>
    <row r="191" spans="2:3" s="13" customFormat="1" x14ac:dyDescent="0.25">
      <c r="B191" s="25"/>
      <c r="C191" s="25"/>
    </row>
    <row r="192" spans="2:3" s="13" customFormat="1" x14ac:dyDescent="0.25">
      <c r="B192" s="25"/>
      <c r="C192" s="25"/>
    </row>
    <row r="193" spans="2:3" s="13" customFormat="1" x14ac:dyDescent="0.25">
      <c r="B193" s="25"/>
      <c r="C193" s="25"/>
    </row>
    <row r="194" spans="2:3" s="13" customFormat="1" x14ac:dyDescent="0.25">
      <c r="B194" s="25"/>
      <c r="C194" s="25"/>
    </row>
    <row r="195" spans="2:3" s="13" customFormat="1" x14ac:dyDescent="0.25">
      <c r="B195" s="25"/>
      <c r="C195" s="25"/>
    </row>
    <row r="196" spans="2:3" s="13" customFormat="1" x14ac:dyDescent="0.25">
      <c r="B196" s="25"/>
      <c r="C196" s="25"/>
    </row>
    <row r="197" spans="2:3" s="13" customFormat="1" x14ac:dyDescent="0.25">
      <c r="B197" s="25"/>
      <c r="C197" s="25"/>
    </row>
    <row r="198" spans="2:3" s="13" customFormat="1" x14ac:dyDescent="0.25">
      <c r="B198" s="25"/>
      <c r="C198" s="25"/>
    </row>
    <row r="199" spans="2:3" s="13" customFormat="1" x14ac:dyDescent="0.25">
      <c r="B199" s="25"/>
      <c r="C199" s="25"/>
    </row>
    <row r="200" spans="2:3" s="13" customFormat="1" x14ac:dyDescent="0.25">
      <c r="B200" s="25"/>
      <c r="C200" s="25"/>
    </row>
    <row r="201" spans="2:3" s="13" customFormat="1" x14ac:dyDescent="0.25">
      <c r="B201" s="25"/>
      <c r="C201" s="25"/>
    </row>
    <row r="202" spans="2:3" s="13" customFormat="1" x14ac:dyDescent="0.25">
      <c r="B202" s="25"/>
      <c r="C202" s="25"/>
    </row>
    <row r="203" spans="2:3" s="13" customFormat="1" x14ac:dyDescent="0.25">
      <c r="B203" s="25"/>
      <c r="C203" s="25"/>
    </row>
    <row r="204" spans="2:3" s="13" customFormat="1" x14ac:dyDescent="0.25">
      <c r="B204" s="25"/>
      <c r="C204" s="25"/>
    </row>
    <row r="205" spans="2:3" s="13" customFormat="1" x14ac:dyDescent="0.25">
      <c r="B205" s="25"/>
      <c r="C205" s="25"/>
    </row>
    <row r="206" spans="2:3" s="13" customFormat="1" x14ac:dyDescent="0.25">
      <c r="B206" s="25"/>
      <c r="C206" s="25"/>
    </row>
    <row r="207" spans="2:3" s="13" customFormat="1" x14ac:dyDescent="0.25">
      <c r="B207" s="25"/>
      <c r="C207" s="25"/>
    </row>
    <row r="208" spans="2:3" s="13" customFormat="1" x14ac:dyDescent="0.25">
      <c r="B208" s="25"/>
      <c r="C208" s="25"/>
    </row>
    <row r="209" spans="2:3" s="13" customFormat="1" x14ac:dyDescent="0.25">
      <c r="B209" s="25"/>
      <c r="C209" s="25"/>
    </row>
    <row r="210" spans="2:3" s="13" customFormat="1" x14ac:dyDescent="0.25">
      <c r="B210" s="25"/>
      <c r="C210" s="25"/>
    </row>
    <row r="211" spans="2:3" s="13" customFormat="1" x14ac:dyDescent="0.25">
      <c r="B211" s="25"/>
      <c r="C211" s="25"/>
    </row>
    <row r="212" spans="2:3" s="13" customFormat="1" x14ac:dyDescent="0.25">
      <c r="B212" s="25"/>
      <c r="C212" s="25"/>
    </row>
    <row r="213" spans="2:3" s="13" customFormat="1" x14ac:dyDescent="0.25">
      <c r="B213" s="25"/>
      <c r="C213" s="25"/>
    </row>
    <row r="214" spans="2:3" s="13" customFormat="1" x14ac:dyDescent="0.25">
      <c r="B214" s="25"/>
      <c r="C214" s="25"/>
    </row>
    <row r="215" spans="2:3" s="13" customFormat="1" x14ac:dyDescent="0.25">
      <c r="B215" s="25"/>
      <c r="C215" s="25"/>
    </row>
    <row r="216" spans="2:3" s="13" customFormat="1" x14ac:dyDescent="0.25">
      <c r="B216" s="25"/>
      <c r="C216" s="25"/>
    </row>
    <row r="217" spans="2:3" s="13" customFormat="1" x14ac:dyDescent="0.25">
      <c r="B217" s="25"/>
      <c r="C217" s="25"/>
    </row>
    <row r="218" spans="2:3" s="13" customFormat="1" x14ac:dyDescent="0.25">
      <c r="B218" s="25"/>
      <c r="C218" s="25"/>
    </row>
    <row r="219" spans="2:3" s="13" customFormat="1" x14ac:dyDescent="0.25">
      <c r="B219" s="25"/>
      <c r="C219" s="25"/>
    </row>
    <row r="220" spans="2:3" s="13" customFormat="1" x14ac:dyDescent="0.25">
      <c r="B220" s="25"/>
      <c r="C220" s="25"/>
    </row>
    <row r="221" spans="2:3" s="13" customFormat="1" x14ac:dyDescent="0.25">
      <c r="B221" s="25"/>
      <c r="C221" s="25"/>
    </row>
    <row r="222" spans="2:3" s="13" customFormat="1" x14ac:dyDescent="0.25">
      <c r="B222" s="25"/>
      <c r="C222" s="25"/>
    </row>
    <row r="223" spans="2:3" s="13" customFormat="1" x14ac:dyDescent="0.25">
      <c r="B223" s="25"/>
      <c r="C223" s="25"/>
    </row>
    <row r="224" spans="2:3" s="13" customFormat="1" x14ac:dyDescent="0.25">
      <c r="B224" s="25"/>
      <c r="C224" s="25"/>
    </row>
    <row r="225" spans="2:3" s="13" customFormat="1" x14ac:dyDescent="0.25">
      <c r="B225" s="25"/>
      <c r="C225" s="25"/>
    </row>
    <row r="226" spans="2:3" s="13" customFormat="1" x14ac:dyDescent="0.25">
      <c r="B226" s="25"/>
      <c r="C226" s="25"/>
    </row>
    <row r="227" spans="2:3" s="13" customFormat="1" x14ac:dyDescent="0.25">
      <c r="B227" s="25"/>
      <c r="C227" s="25"/>
    </row>
    <row r="228" spans="2:3" s="13" customFormat="1" x14ac:dyDescent="0.25">
      <c r="B228" s="25"/>
      <c r="C228" s="25"/>
    </row>
    <row r="229" spans="2:3" s="13" customFormat="1" x14ac:dyDescent="0.25">
      <c r="B229" s="25"/>
      <c r="C229" s="25"/>
    </row>
    <row r="230" spans="2:3" s="13" customFormat="1" x14ac:dyDescent="0.25">
      <c r="B230" s="25"/>
      <c r="C230" s="25"/>
    </row>
    <row r="231" spans="2:3" s="13" customFormat="1" x14ac:dyDescent="0.25">
      <c r="B231" s="25"/>
      <c r="C231" s="25"/>
    </row>
    <row r="232" spans="2:3" s="13" customFormat="1" x14ac:dyDescent="0.25">
      <c r="B232" s="25"/>
      <c r="C232" s="25"/>
    </row>
    <row r="233" spans="2:3" s="13" customFormat="1" x14ac:dyDescent="0.25">
      <c r="B233" s="25"/>
      <c r="C233" s="25"/>
    </row>
    <row r="234" spans="2:3" s="13" customFormat="1" x14ac:dyDescent="0.25">
      <c r="B234" s="25"/>
      <c r="C234" s="25"/>
    </row>
    <row r="235" spans="2:3" s="13" customFormat="1" x14ac:dyDescent="0.25">
      <c r="B235" s="25"/>
      <c r="C235" s="25"/>
    </row>
    <row r="236" spans="2:3" s="13" customFormat="1" x14ac:dyDescent="0.25">
      <c r="B236" s="25"/>
      <c r="C236" s="25"/>
    </row>
    <row r="237" spans="2:3" s="13" customFormat="1" x14ac:dyDescent="0.25">
      <c r="B237" s="25"/>
      <c r="C237" s="25"/>
    </row>
    <row r="238" spans="2:3" s="13" customFormat="1" x14ac:dyDescent="0.25">
      <c r="B238" s="25"/>
      <c r="C238" s="25"/>
    </row>
    <row r="239" spans="2:3" s="13" customFormat="1" x14ac:dyDescent="0.25">
      <c r="B239" s="25"/>
      <c r="C239" s="25"/>
    </row>
    <row r="240" spans="2:3" s="13" customFormat="1" x14ac:dyDescent="0.25">
      <c r="B240" s="25"/>
      <c r="C240" s="25"/>
    </row>
    <row r="241" spans="2:3" s="13" customFormat="1" x14ac:dyDescent="0.25">
      <c r="B241" s="25"/>
      <c r="C241" s="25"/>
    </row>
    <row r="242" spans="2:3" s="13" customFormat="1" x14ac:dyDescent="0.25">
      <c r="B242" s="25"/>
      <c r="C242" s="25"/>
    </row>
    <row r="243" spans="2:3" s="13" customFormat="1" x14ac:dyDescent="0.25">
      <c r="B243" s="25"/>
      <c r="C243" s="25"/>
    </row>
    <row r="244" spans="2:3" s="13" customFormat="1" x14ac:dyDescent="0.25">
      <c r="B244" s="25"/>
      <c r="C244" s="25"/>
    </row>
    <row r="245" spans="2:3" s="13" customFormat="1" x14ac:dyDescent="0.25">
      <c r="B245" s="25"/>
      <c r="C245" s="25"/>
    </row>
    <row r="246" spans="2:3" s="13" customFormat="1" x14ac:dyDescent="0.25">
      <c r="B246" s="25"/>
      <c r="C246" s="25"/>
    </row>
    <row r="247" spans="2:3" s="13" customFormat="1" x14ac:dyDescent="0.25">
      <c r="B247" s="25"/>
      <c r="C247" s="25"/>
    </row>
    <row r="248" spans="2:3" s="13" customFormat="1" x14ac:dyDescent="0.25">
      <c r="B248" s="25"/>
      <c r="C248" s="25"/>
    </row>
    <row r="249" spans="2:3" s="13" customFormat="1" x14ac:dyDescent="0.25">
      <c r="B249" s="25"/>
      <c r="C249" s="25"/>
    </row>
    <row r="250" spans="2:3" s="13" customFormat="1" x14ac:dyDescent="0.25">
      <c r="B250" s="25"/>
      <c r="C250" s="25"/>
    </row>
    <row r="251" spans="2:3" s="13" customFormat="1" x14ac:dyDescent="0.25">
      <c r="B251" s="25"/>
      <c r="C251" s="25"/>
    </row>
    <row r="252" spans="2:3" s="13" customFormat="1" x14ac:dyDescent="0.25">
      <c r="B252" s="25"/>
      <c r="C252" s="25"/>
    </row>
    <row r="253" spans="2:3" s="13" customFormat="1" x14ac:dyDescent="0.25">
      <c r="B253" s="25"/>
      <c r="C253" s="25"/>
    </row>
    <row r="254" spans="2:3" s="13" customFormat="1" x14ac:dyDescent="0.25">
      <c r="B254" s="25"/>
      <c r="C254" s="25"/>
    </row>
    <row r="255" spans="2:3" s="13" customFormat="1" x14ac:dyDescent="0.25">
      <c r="B255" s="25"/>
      <c r="C255" s="25"/>
    </row>
    <row r="256" spans="2:3" s="13" customFormat="1" x14ac:dyDescent="0.25">
      <c r="B256" s="25"/>
      <c r="C256" s="25"/>
    </row>
    <row r="257" spans="2:3" s="13" customFormat="1" x14ac:dyDescent="0.25">
      <c r="B257" s="25"/>
      <c r="C257" s="25"/>
    </row>
    <row r="258" spans="2:3" s="13" customFormat="1" x14ac:dyDescent="0.25">
      <c r="B258" s="25"/>
      <c r="C258" s="25"/>
    </row>
    <row r="259" spans="2:3" s="13" customFormat="1" x14ac:dyDescent="0.25">
      <c r="B259" s="25"/>
      <c r="C259" s="25"/>
    </row>
    <row r="260" spans="2:3" s="13" customFormat="1" x14ac:dyDescent="0.25">
      <c r="B260" s="25"/>
      <c r="C260" s="25"/>
    </row>
    <row r="261" spans="2:3" s="13" customFormat="1" x14ac:dyDescent="0.25">
      <c r="B261" s="25"/>
      <c r="C261" s="25"/>
    </row>
    <row r="262" spans="2:3" s="13" customFormat="1" x14ac:dyDescent="0.25">
      <c r="B262" s="25"/>
      <c r="C262" s="25"/>
    </row>
    <row r="263" spans="2:3" s="13" customFormat="1" x14ac:dyDescent="0.25">
      <c r="B263" s="25"/>
      <c r="C263" s="25"/>
    </row>
    <row r="264" spans="2:3" s="13" customFormat="1" x14ac:dyDescent="0.25">
      <c r="B264" s="25"/>
      <c r="C264" s="25"/>
    </row>
    <row r="265" spans="2:3" s="13" customFormat="1" x14ac:dyDescent="0.25">
      <c r="B265" s="25"/>
      <c r="C265" s="25"/>
    </row>
    <row r="266" spans="2:3" s="13" customFormat="1" x14ac:dyDescent="0.25">
      <c r="B266" s="25"/>
      <c r="C266" s="25"/>
    </row>
    <row r="267" spans="2:3" s="13" customFormat="1" x14ac:dyDescent="0.25">
      <c r="B267" s="25"/>
      <c r="C267" s="25"/>
    </row>
    <row r="268" spans="2:3" s="13" customFormat="1" x14ac:dyDescent="0.25">
      <c r="B268" s="25"/>
      <c r="C268" s="25"/>
    </row>
    <row r="269" spans="2:3" s="13" customFormat="1" x14ac:dyDescent="0.25">
      <c r="B269" s="25"/>
      <c r="C269" s="25"/>
    </row>
    <row r="270" spans="2:3" s="13" customFormat="1" x14ac:dyDescent="0.25">
      <c r="B270" s="25"/>
      <c r="C270" s="25"/>
    </row>
  </sheetData>
  <autoFilter ref="A6:IL40"/>
  <mergeCells count="28">
    <mergeCell ref="M21:M22"/>
    <mergeCell ref="B27:C27"/>
    <mergeCell ref="J5:L5"/>
    <mergeCell ref="B30:C30"/>
    <mergeCell ref="B40:C40"/>
    <mergeCell ref="B31:C31"/>
    <mergeCell ref="B39:C39"/>
    <mergeCell ref="B35:C35"/>
    <mergeCell ref="B38:C38"/>
    <mergeCell ref="B24:C24"/>
    <mergeCell ref="B36:C36"/>
    <mergeCell ref="B33:B34"/>
    <mergeCell ref="C2:M3"/>
    <mergeCell ref="B28:C28"/>
    <mergeCell ref="D5:F5"/>
    <mergeCell ref="G5:I5"/>
    <mergeCell ref="B5:C6"/>
    <mergeCell ref="M5:M6"/>
    <mergeCell ref="B7:C7"/>
    <mergeCell ref="B8:C8"/>
    <mergeCell ref="B9:C9"/>
    <mergeCell ref="B11:C11"/>
    <mergeCell ref="B12:C12"/>
    <mergeCell ref="B18:C18"/>
    <mergeCell ref="B19:C19"/>
    <mergeCell ref="B23:C23"/>
    <mergeCell ref="M13:M14"/>
    <mergeCell ref="M15:M16"/>
  </mergeCells>
  <pageMargins left="0.39370078740157483" right="0.39370078740157483" top="0.15748031496062992" bottom="0.27559055118110237" header="0.15748031496062992" footer="0.15748031496062992"/>
  <pageSetup paperSize="9" scale="73" firstPageNumber="2936" fitToHeight="0" orientation="landscape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10</vt:lpstr>
      <vt:lpstr>'Приложение 10'!Заголовки_для_печати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Пучкова Оксана Феофановна</dc:creator>
  <cp:lastModifiedBy>Шубная  Юлия  Петровна</cp:lastModifiedBy>
  <cp:lastPrinted>2019-11-07T06:11:05Z</cp:lastPrinted>
  <dcterms:created xsi:type="dcterms:W3CDTF">2017-09-12T09:48:26Z</dcterms:created>
  <dcterms:modified xsi:type="dcterms:W3CDTF">2019-11-07T06:11:21Z</dcterms:modified>
</cp:coreProperties>
</file>